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6AC57F6-F9FA-47D4-98B7-42DAB4B7D56A}" xr6:coauthVersionLast="47" xr6:coauthVersionMax="47" xr10:uidLastSave="{00000000-0000-0000-0000-000000000000}"/>
  <bookViews>
    <workbookView xWindow="-98" yWindow="-98" windowWidth="21795" windowHeight="12975" tabRatio="712" xr2:uid="{00000000-000D-0000-FFFF-FFFF00000000}"/>
  </bookViews>
  <sheets>
    <sheet name="인건비명세서【엑셀 1】" sheetId="39444" r:id="rId1"/>
    <sheet name="물품관리대장【엑셀 2】" sheetId="39446" r:id="rId2"/>
    <sheet name="지급명세서【엑셀 3】" sheetId="39440" r:id="rId3"/>
    <sheet name="차량 정산 신청서【엑셀 4】" sheetId="39447" r:id="rId4"/>
    <sheet name="구매요청금액 산출근거【엑셀 5】" sheetId="39449" r:id="rId5"/>
    <sheet name="여비정산신청서【엑셀 6】" sheetId="39451" r:id="rId6"/>
  </sheets>
  <definedNames>
    <definedName name="_xlnm._FilterDatabase" localSheetId="3" hidden="1">'차량 정산 신청서【엑셀 4】'!$D$7:$H$7</definedName>
    <definedName name="_xlnm.Print_Area" localSheetId="5">'여비정산신청서【엑셀 6】'!$A$1:$G$23</definedName>
    <definedName name="_xlnm.Print_Area" localSheetId="3">'차량 정산 신청서【엑셀 4】'!$A$1:$H$54</definedName>
    <definedName name="_xlnm.Print_Titles" localSheetId="2">'지급명세서【엑셀 3】'!$2:$5</definedName>
  </definedNames>
  <calcPr calcId="191029"/>
</workbook>
</file>

<file path=xl/calcChain.xml><?xml version="1.0" encoding="utf-8"?>
<calcChain xmlns="http://schemas.openxmlformats.org/spreadsheetml/2006/main">
  <c r="J17" i="39451" l="1"/>
  <c r="J18" i="39451"/>
  <c r="J16" i="39451"/>
  <c r="L11" i="39444"/>
  <c r="K11" i="39444"/>
  <c r="F20" i="39451" l="1"/>
  <c r="H15" i="39449" l="1"/>
  <c r="D27" i="39449"/>
  <c r="H27" i="39449"/>
  <c r="I27" i="39449" s="1"/>
  <c r="D39" i="39449"/>
  <c r="H39" i="39449"/>
  <c r="I39" i="39449" s="1"/>
  <c r="I53" i="39449"/>
  <c r="D47" i="39449" l="1"/>
  <c r="H47" i="39449" s="1"/>
  <c r="I47" i="39449" s="1"/>
  <c r="D43" i="39449"/>
  <c r="H43" i="39449" s="1"/>
  <c r="I43" i="39449" s="1"/>
  <c r="D33" i="39449"/>
  <c r="H33" i="39449" s="1"/>
  <c r="I33" i="39449" s="1"/>
  <c r="D21" i="39449"/>
  <c r="H21" i="39449" s="1"/>
  <c r="H8" i="39447"/>
  <c r="H10" i="39447" s="1"/>
  <c r="D51" i="39449" l="1"/>
  <c r="E51" i="39449" s="1"/>
  <c r="A8" i="39449" s="1"/>
  <c r="I21" i="39449"/>
  <c r="E11" i="39444"/>
  <c r="J11" i="39444" l="1"/>
  <c r="E23" i="39444"/>
  <c r="G11" i="39444"/>
  <c r="G6" i="39440"/>
  <c r="G23" i="39444" l="1"/>
  <c r="K23" i="39444"/>
  <c r="H11" i="39444"/>
  <c r="J23" i="39444"/>
  <c r="F11" i="39444"/>
  <c r="M11" i="39444"/>
  <c r="F10" i="39440"/>
  <c r="G9" i="39440"/>
  <c r="H9" i="39440" s="1"/>
  <c r="L23" i="39444" l="1"/>
  <c r="F23" i="39444"/>
  <c r="H23" i="39444"/>
  <c r="I9" i="39440"/>
  <c r="G8" i="39440"/>
  <c r="G7" i="39440"/>
  <c r="G10" i="39440" s="1"/>
  <c r="H7" i="39440" l="1"/>
  <c r="I7" i="39440" s="1"/>
  <c r="H6" i="39440"/>
  <c r="I6" i="39440" l="1"/>
  <c r="H8" i="39440" l="1"/>
  <c r="H10" i="39440" s="1"/>
  <c r="I8" i="39440" l="1"/>
  <c r="I10" i="394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korea</author>
    <author>user</author>
  </authors>
  <commentList>
    <comment ref="F3" authorId="0" shapeId="0" xr:uid="{81F624D0-4EF5-4172-B551-D0EE4D22315B}">
      <text>
        <r>
          <rPr>
            <b/>
            <sz val="9"/>
            <color indexed="81"/>
            <rFont val="돋움"/>
            <family val="3"/>
            <charset val="129"/>
          </rPr>
          <t>개인별입금액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실수령액으로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명칭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변경
</t>
        </r>
      </text>
    </comment>
    <comment ref="L3" authorId="0" shapeId="0" xr:uid="{9450BA4B-4B20-4F22-8308-7885E41F56B8}">
      <text>
        <r>
          <rPr>
            <b/>
            <sz val="9"/>
            <color indexed="81"/>
            <rFont val="돋움"/>
            <family val="3"/>
            <charset val="129"/>
          </rPr>
          <t>급여지급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공제필수항목이므로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근로소득세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지방소득세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추가</t>
        </r>
      </text>
    </comment>
    <comment ref="E4" authorId="1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총액만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적으면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나머지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자동계산</t>
        </r>
      </text>
    </comment>
    <comment ref="F15" authorId="0" shapeId="0" xr:uid="{265557C9-CD9D-49A2-B08B-33BDD309F167}">
      <text>
        <r>
          <rPr>
            <b/>
            <sz val="9"/>
            <color indexed="81"/>
            <rFont val="돋움"/>
            <family val="3"/>
            <charset val="129"/>
          </rPr>
          <t>개인별입금액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실수령액으로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명칭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</text>
    </comment>
    <comment ref="E16" authorId="1" shapeId="0" xr:uid="{00000000-0006-0000-0000-000002000000}">
      <text>
        <r>
          <rPr>
            <b/>
            <sz val="9"/>
            <color indexed="81"/>
            <rFont val="돋움"/>
            <family val="3"/>
            <charset val="129"/>
          </rPr>
          <t>총액만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적으면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나머지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계산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G4" authorId="0" shapeId="0" xr:uid="{00000000-0006-0000-0200-000001000000}">
      <text>
        <r>
          <rPr>
            <b/>
            <sz val="9"/>
            <color indexed="81"/>
            <rFont val="돋움"/>
            <family val="3"/>
            <charset val="129"/>
          </rPr>
          <t>강사나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위원에게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>,
125,000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초과시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세금</t>
        </r>
        <r>
          <rPr>
            <b/>
            <sz val="9"/>
            <color indexed="81"/>
            <rFont val="Tahoma"/>
            <family val="2"/>
          </rPr>
          <t xml:space="preserve">(8.8%) </t>
        </r>
        <r>
          <rPr>
            <b/>
            <sz val="9"/>
            <color indexed="81"/>
            <rFont val="돋움"/>
            <family val="3"/>
            <charset val="129"/>
          </rPr>
          <t>공제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korea</author>
  </authors>
  <commentList>
    <comment ref="L7" authorId="0" shapeId="0" xr:uid="{27DE20A6-1D34-45EE-8E96-CA3E51B6D7CE}">
      <text>
        <r>
          <rPr>
            <b/>
            <sz val="9"/>
            <color indexed="81"/>
            <rFont val="Tahoma"/>
            <family val="2"/>
          </rPr>
          <t xml:space="preserve">2023 </t>
        </r>
        <r>
          <rPr>
            <b/>
            <sz val="9"/>
            <color indexed="81"/>
            <rFont val="돋움"/>
            <family val="3"/>
            <charset val="129"/>
          </rPr>
          <t>공무원여비업무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처리기준에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변경요청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USD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</text>
    </comment>
    <comment ref="F15" authorId="0" shapeId="0" xr:uid="{00000000-0006-0000-0400-000002000000}">
      <text>
        <r>
          <rPr>
            <b/>
            <sz val="9"/>
            <color indexed="81"/>
            <rFont val="돋움"/>
            <family val="3"/>
            <charset val="129"/>
          </rPr>
          <t>예상환율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</text>
    </comment>
    <comment ref="D29" authorId="0" shapeId="0" xr:uid="{00000000-0006-0000-0400-000003000000}">
      <text>
        <r>
          <rPr>
            <b/>
            <sz val="9"/>
            <color indexed="81"/>
            <rFont val="돋움"/>
            <family val="3"/>
            <charset val="129"/>
          </rPr>
          <t>예산산출을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위해</t>
        </r>
        <r>
          <rPr>
            <b/>
            <sz val="9"/>
            <color indexed="81"/>
            <rFont val="Tahoma"/>
            <family val="2"/>
          </rPr>
          <t xml:space="preserve"> 2%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산정함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실제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비율은</t>
        </r>
        <r>
          <rPr>
            <b/>
            <sz val="9"/>
            <color indexed="81"/>
            <rFont val="Tahoma"/>
            <family val="2"/>
          </rPr>
          <t xml:space="preserve"> 0.15% </t>
        </r>
        <r>
          <rPr>
            <b/>
            <sz val="9"/>
            <color indexed="81"/>
            <rFont val="돋움"/>
            <family val="3"/>
            <charset val="129"/>
          </rPr>
          <t>내외로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산정될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b/>
            <sz val="9"/>
            <color indexed="81"/>
            <rFont val="돋움"/>
            <family val="3"/>
            <charset val="129"/>
          </rPr>
          <t>정보기술협정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확대협정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대상물품에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양허관세</t>
        </r>
        <r>
          <rPr>
            <b/>
            <sz val="9"/>
            <color indexed="81"/>
            <rFont val="Tahoma"/>
            <family val="2"/>
          </rPr>
          <t>(CIT)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됨에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해당품목의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관세율</t>
        </r>
        <r>
          <rPr>
            <b/>
            <sz val="9"/>
            <color indexed="81"/>
            <rFont val="Tahoma"/>
            <family val="2"/>
          </rPr>
          <t xml:space="preserve"> 6% </t>
        </r>
        <r>
          <rPr>
            <b/>
            <sz val="9"/>
            <color indexed="81"/>
            <rFont val="돋움"/>
            <family val="3"/>
            <charset val="129"/>
          </rPr>
          <t>적용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가능
</t>
        </r>
        <r>
          <rPr>
            <b/>
            <sz val="9"/>
            <color indexed="81"/>
            <rFont val="Tahoma"/>
            <family val="2"/>
          </rPr>
          <t xml:space="preserve">2. FTA </t>
        </r>
        <r>
          <rPr>
            <b/>
            <sz val="9"/>
            <color indexed="81"/>
            <rFont val="돋움"/>
            <family val="3"/>
            <charset val="129"/>
          </rPr>
          <t>협정에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무관세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해당국가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제품일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경우에도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부품이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무관세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국가의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제품의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관세가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부과될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있음</t>
        </r>
      </text>
    </comment>
  </commentList>
</comments>
</file>

<file path=xl/sharedStrings.xml><?xml version="1.0" encoding="utf-8"?>
<sst xmlns="http://schemas.openxmlformats.org/spreadsheetml/2006/main" count="208" uniqueCount="180">
  <si>
    <t>소속</t>
  </si>
  <si>
    <t>직위</t>
  </si>
  <si>
    <t>계좌번호</t>
    <phoneticPr fontId="7" type="noConversion"/>
  </si>
  <si>
    <t>금융기관명</t>
    <phoneticPr fontId="7" type="noConversion"/>
  </si>
  <si>
    <t>비고</t>
    <phoneticPr fontId="7" type="noConversion"/>
  </si>
  <si>
    <t>합계</t>
  </si>
  <si>
    <t>지급액</t>
    <phoneticPr fontId="7" type="noConversion"/>
  </si>
  <si>
    <t>소득세</t>
    <phoneticPr fontId="7" type="noConversion"/>
  </si>
  <si>
    <t>주민세</t>
    <phoneticPr fontId="7" type="noConversion"/>
  </si>
  <si>
    <t>실수령액</t>
    <phoneticPr fontId="7" type="noConversion"/>
  </si>
  <si>
    <t>공제금액</t>
    <phoneticPr fontId="7" type="noConversion"/>
  </si>
  <si>
    <t>건  명</t>
    <phoneticPr fontId="7" type="noConversion"/>
  </si>
  <si>
    <t>성명</t>
    <phoneticPr fontId="7" type="noConversion"/>
  </si>
  <si>
    <t>강의
시간</t>
    <phoneticPr fontId="7" type="noConversion"/>
  </si>
  <si>
    <t>합계</t>
    <phoneticPr fontId="18" type="noConversion"/>
  </si>
  <si>
    <t>기관부담-국민
(만60세이상 0%)</t>
    <phoneticPr fontId="19" type="noConversion"/>
  </si>
  <si>
    <t>소계</t>
    <phoneticPr fontId="18" type="noConversion"/>
  </si>
  <si>
    <t>기관부담-산재</t>
    <phoneticPr fontId="19" type="noConversion"/>
  </si>
  <si>
    <t>5</t>
    <phoneticPr fontId="19" type="noConversion"/>
  </si>
  <si>
    <t>기관부담-고용</t>
    <phoneticPr fontId="19" type="noConversion"/>
  </si>
  <si>
    <t>4</t>
    <phoneticPr fontId="19" type="noConversion"/>
  </si>
  <si>
    <t>기관부담-요양</t>
    <phoneticPr fontId="19" type="noConversion"/>
  </si>
  <si>
    <t>3</t>
    <phoneticPr fontId="19" type="noConversion"/>
  </si>
  <si>
    <t>기관부담-건강</t>
    <phoneticPr fontId="19" type="noConversion"/>
  </si>
  <si>
    <t>2</t>
    <phoneticPr fontId="19" type="noConversion"/>
  </si>
  <si>
    <t>기관부담-국민</t>
    <phoneticPr fontId="19" type="noConversion"/>
  </si>
  <si>
    <t>100-000-000000
(00/00대학교)</t>
    <phoneticPr fontId="18" type="noConversion"/>
  </si>
  <si>
    <t>1</t>
    <phoneticPr fontId="19" type="noConversion"/>
  </si>
  <si>
    <t>4대 보험 
입금액 /입금계좌</t>
    <phoneticPr fontId="18" type="noConversion"/>
  </si>
  <si>
    <t>기관부담금
합계</t>
    <phoneticPr fontId="19" type="noConversion"/>
  </si>
  <si>
    <t>고용보험</t>
    <phoneticPr fontId="18" type="noConversion"/>
  </si>
  <si>
    <t>건강보험</t>
    <phoneticPr fontId="19" type="noConversion"/>
  </si>
  <si>
    <t>국민연금</t>
    <phoneticPr fontId="19" type="noConversion"/>
  </si>
  <si>
    <t>지급총액</t>
    <phoneticPr fontId="18" type="noConversion"/>
  </si>
  <si>
    <t>생년월일</t>
    <phoneticPr fontId="18" type="noConversion"/>
  </si>
  <si>
    <t>성 명</t>
    <phoneticPr fontId="19" type="noConversion"/>
  </si>
  <si>
    <t>순 번</t>
    <phoneticPr fontId="19" type="noConversion"/>
  </si>
  <si>
    <t>국민-만60세이상 0%
고용-만65세이상 0%</t>
    <phoneticPr fontId="19" type="noConversion"/>
  </si>
  <si>
    <t>개인부담-고용</t>
    <phoneticPr fontId="19" type="noConversion"/>
  </si>
  <si>
    <t>4</t>
    <phoneticPr fontId="19" type="noConversion"/>
  </si>
  <si>
    <t>개인부담-요양</t>
    <phoneticPr fontId="19" type="noConversion"/>
  </si>
  <si>
    <t>개인부담-건강</t>
    <phoneticPr fontId="19" type="noConversion"/>
  </si>
  <si>
    <t>개인부담-국민</t>
    <phoneticPr fontId="19" type="noConversion"/>
  </si>
  <si>
    <t>개인별 입금계좌</t>
    <phoneticPr fontId="18" type="noConversion"/>
  </si>
  <si>
    <t>보험료 합계</t>
    <phoneticPr fontId="19" type="noConversion"/>
  </si>
  <si>
    <t xml:space="preserve">(강사료/전문가활용비/교재개발비) 지   급   명   세   서 </t>
    <phoneticPr fontId="7" type="noConversion"/>
  </si>
  <si>
    <t>사용(설치)위치</t>
    <phoneticPr fontId="19" type="noConversion"/>
  </si>
  <si>
    <t>연락처</t>
    <phoneticPr fontId="19" type="noConversion"/>
  </si>
  <si>
    <t>담당자</t>
    <phoneticPr fontId="19" type="noConversion"/>
  </si>
  <si>
    <t>대학명</t>
    <phoneticPr fontId="19" type="noConversion"/>
  </si>
  <si>
    <t>금액</t>
    <phoneticPr fontId="19" type="noConversion"/>
  </si>
  <si>
    <t>단가</t>
    <phoneticPr fontId="19" type="noConversion"/>
  </si>
  <si>
    <t>수량</t>
    <phoneticPr fontId="19" type="noConversion"/>
  </si>
  <si>
    <t>단위</t>
    <phoneticPr fontId="19" type="noConversion"/>
  </si>
  <si>
    <t>규격</t>
    <phoneticPr fontId="19" type="noConversion"/>
  </si>
  <si>
    <t>품명</t>
    <phoneticPr fontId="19" type="noConversion"/>
  </si>
  <si>
    <t>물품식별번호</t>
    <phoneticPr fontId="19" type="noConversion"/>
  </si>
  <si>
    <t>물품분류번호</t>
    <phoneticPr fontId="19" type="noConversion"/>
  </si>
  <si>
    <t>연번</t>
    <phoneticPr fontId="19" type="noConversion"/>
  </si>
  <si>
    <t>※ 오피넷(https://www.opinet.co.kr/)에서 해당 날짜 유가정보 확인하여 캡쳐</t>
    <phoneticPr fontId="19" type="noConversion"/>
  </si>
  <si>
    <t>LPG</t>
    <phoneticPr fontId="19" type="noConversion"/>
  </si>
  <si>
    <t>경유</t>
  </si>
  <si>
    <t>휘발유</t>
    <phoneticPr fontId="19" type="noConversion"/>
  </si>
  <si>
    <t>부산</t>
    <phoneticPr fontId="19" type="noConversion"/>
  </si>
  <si>
    <t>휘발유</t>
  </si>
  <si>
    <t>연료비 지급액</t>
    <phoneticPr fontId="19" type="noConversion"/>
  </si>
  <si>
    <t>통행료 및 주차료</t>
    <phoneticPr fontId="19" type="noConversion"/>
  </si>
  <si>
    <t>유종</t>
    <phoneticPr fontId="19" type="noConversion"/>
  </si>
  <si>
    <t>유가</t>
    <phoneticPr fontId="19" type="noConversion"/>
  </si>
  <si>
    <t>이동거리(km)</t>
    <phoneticPr fontId="19" type="noConversion"/>
  </si>
  <si>
    <t>도착지</t>
    <phoneticPr fontId="19" type="noConversion"/>
  </si>
  <si>
    <t>출발지</t>
    <phoneticPr fontId="19" type="noConversion"/>
  </si>
  <si>
    <t>일자</t>
    <phoneticPr fontId="19" type="noConversion"/>
  </si>
  <si>
    <t>연비</t>
    <phoneticPr fontId="19" type="noConversion"/>
  </si>
  <si>
    <t>(단위: 원)</t>
    <phoneticPr fontId="19" type="noConversion"/>
  </si>
  <si>
    <t xml:space="preserve">자가용 이용 사유:                               </t>
    <phoneticPr fontId="19" type="noConversion"/>
  </si>
  <si>
    <t xml:space="preserve">출장자:            / 출장일:            </t>
    <phoneticPr fontId="19" type="noConversion"/>
  </si>
  <si>
    <t>자가용 이용에 따른 연료비계산</t>
    <phoneticPr fontId="19" type="noConversion"/>
  </si>
  <si>
    <t>대학교</t>
    <phoneticPr fontId="19" type="noConversion"/>
  </si>
  <si>
    <t xml:space="preserve"> </t>
    <phoneticPr fontId="7" type="noConversion"/>
  </si>
  <si>
    <t xml:space="preserve"> 참고 : 환율 적용은 USD = </t>
    <phoneticPr fontId="7" type="noConversion"/>
  </si>
  <si>
    <t xml:space="preserve">             </t>
    <phoneticPr fontId="7" type="noConversion"/>
  </si>
  <si>
    <t xml:space="preserve">* 외화 환전 표기 </t>
    <phoneticPr fontId="7" type="noConversion"/>
  </si>
  <si>
    <t>총 액 (A+B+C+E+F+G)  =</t>
    <phoneticPr fontId="7" type="noConversion"/>
  </si>
  <si>
    <t>x</t>
    <phoneticPr fontId="7" type="noConversion"/>
  </si>
  <si>
    <t>(A+C) x 1.2%</t>
    <phoneticPr fontId="7" type="noConversion"/>
  </si>
  <si>
    <t>조달수수료(1.2%)</t>
    <phoneticPr fontId="7" type="noConversion"/>
  </si>
  <si>
    <t>G.</t>
    <phoneticPr fontId="7" type="noConversion"/>
  </si>
  <si>
    <t>x</t>
    <phoneticPr fontId="18" type="noConversion"/>
  </si>
  <si>
    <t>(A+C+E) x 10% x 20%(80%감면)</t>
    <phoneticPr fontId="7" type="noConversion"/>
  </si>
  <si>
    <t>부가가치세(10%)</t>
    <phoneticPr fontId="7" type="noConversion"/>
  </si>
  <si>
    <t>F.</t>
    <phoneticPr fontId="7" type="noConversion"/>
  </si>
  <si>
    <t>=</t>
    <phoneticPr fontId="7" type="noConversion"/>
  </si>
  <si>
    <t>A  x 8% x 20%(80%감면)</t>
    <phoneticPr fontId="7" type="noConversion"/>
  </si>
  <si>
    <t>관세(8%)</t>
    <phoneticPr fontId="7" type="noConversion"/>
  </si>
  <si>
    <t>E.</t>
    <phoneticPr fontId="7" type="noConversion"/>
  </si>
  <si>
    <t>=</t>
    <phoneticPr fontId="7" type="noConversion"/>
  </si>
  <si>
    <t>(A+C+E) x 2 %</t>
    <phoneticPr fontId="7" type="noConversion"/>
  </si>
  <si>
    <t>통관수수료(2%)</t>
    <phoneticPr fontId="7" type="noConversion"/>
  </si>
  <si>
    <t>D.</t>
    <phoneticPr fontId="7" type="noConversion"/>
  </si>
  <si>
    <t>x</t>
    <phoneticPr fontId="18" type="noConversion"/>
  </si>
  <si>
    <t xml:space="preserve">A x 1% </t>
    <phoneticPr fontId="7" type="noConversion"/>
  </si>
  <si>
    <t>보험료 :</t>
    <phoneticPr fontId="7" type="noConversion"/>
  </si>
  <si>
    <t>C.</t>
    <phoneticPr fontId="7" type="noConversion"/>
  </si>
  <si>
    <t xml:space="preserve"> </t>
    <phoneticPr fontId="7" type="noConversion"/>
  </si>
  <si>
    <t xml:space="preserve"> </t>
    <phoneticPr fontId="18" type="noConversion"/>
  </si>
  <si>
    <t xml:space="preserve"> </t>
    <phoneticPr fontId="7" type="noConversion"/>
  </si>
  <si>
    <t>(A+C+E )x 1 %</t>
    <phoneticPr fontId="7" type="noConversion"/>
  </si>
  <si>
    <t>운송료 (1%)</t>
    <phoneticPr fontId="7" type="noConversion"/>
  </si>
  <si>
    <t>B.</t>
    <phoneticPr fontId="7" type="noConversion"/>
  </si>
  <si>
    <t>x</t>
    <phoneticPr fontId="7" type="noConversion"/>
  </si>
  <si>
    <t xml:space="preserve">Exchange rate  </t>
    <phoneticPr fontId="7" type="noConversion"/>
  </si>
  <si>
    <t>x</t>
    <phoneticPr fontId="7" type="noConversion"/>
  </si>
  <si>
    <t>(F.C.A)</t>
    <phoneticPr fontId="7" type="noConversion"/>
  </si>
  <si>
    <t>외자물자대금 :</t>
    <phoneticPr fontId="7" type="noConversion"/>
  </si>
  <si>
    <t>A.</t>
    <phoneticPr fontId="7" type="noConversion"/>
  </si>
  <si>
    <t>Air Permeability Tester
(통기성 시험기)</t>
    <phoneticPr fontId="18" type="noConversion"/>
  </si>
  <si>
    <r>
      <t>SYSTEM</t>
    </r>
    <r>
      <rPr>
        <sz val="11"/>
        <rFont val="돋움"/>
        <family val="3"/>
        <charset val="129"/>
      </rPr>
      <t xml:space="preserve"> :</t>
    </r>
    <phoneticPr fontId="7" type="noConversion"/>
  </si>
  <si>
    <t>비  고</t>
    <phoneticPr fontId="7" type="noConversion"/>
  </si>
  <si>
    <t>산   출   기   초</t>
    <phoneticPr fontId="7" type="noConversion"/>
  </si>
  <si>
    <t>총 예산액</t>
    <phoneticPr fontId="7" type="noConversion"/>
  </si>
  <si>
    <t>: 자동계산</t>
    <phoneticPr fontId="18" type="noConversion"/>
  </si>
  <si>
    <t>: 기재대상</t>
    <phoneticPr fontId="18" type="noConversion"/>
  </si>
  <si>
    <t>Item No :  1</t>
    <phoneticPr fontId="7" type="noConversion"/>
  </si>
  <si>
    <t>(※ 전품목 일괄작성)</t>
    <phoneticPr fontId="7" type="noConversion"/>
  </si>
  <si>
    <t>구매요청금액 산출근거(FCA 기준)</t>
    <phoneticPr fontId="7" type="noConversion"/>
  </si>
  <si>
    <t>소속</t>
    <phoneticPr fontId="19" type="noConversion"/>
  </si>
  <si>
    <t>직급(직위)</t>
    <phoneticPr fontId="19" type="noConversion"/>
  </si>
  <si>
    <t>성명</t>
    <phoneticPr fontId="19" type="noConversion"/>
  </si>
  <si>
    <t>계좌번호</t>
    <phoneticPr fontId="19" type="noConversion"/>
  </si>
  <si>
    <t>은행명</t>
    <phoneticPr fontId="19" type="noConversion"/>
  </si>
  <si>
    <t>예금주</t>
    <phoneticPr fontId="19" type="noConversion"/>
  </si>
  <si>
    <t>출장일정</t>
    <phoneticPr fontId="19" type="noConversion"/>
  </si>
  <si>
    <t>일시</t>
    <phoneticPr fontId="19" type="noConversion"/>
  </si>
  <si>
    <t>출장지</t>
    <phoneticPr fontId="19" type="noConversion"/>
  </si>
  <si>
    <t>일비</t>
    <phoneticPr fontId="19" type="noConversion"/>
  </si>
  <si>
    <t>지급받을 금액</t>
    <phoneticPr fontId="19" type="noConversion"/>
  </si>
  <si>
    <t>숙박비</t>
    <phoneticPr fontId="19" type="noConversion"/>
  </si>
  <si>
    <t>상한액 또는 지급받을 금액</t>
    <phoneticPr fontId="19" type="noConversion"/>
  </si>
  <si>
    <t>실제소요금액</t>
    <phoneticPr fontId="19" type="noConversion"/>
  </si>
  <si>
    <r>
      <t xml:space="preserve">초과지출사유
</t>
    </r>
    <r>
      <rPr>
        <sz val="10"/>
        <color theme="1"/>
        <rFont val="맑은 고딕"/>
        <family val="3"/>
        <charset val="129"/>
        <scheme val="minor"/>
      </rPr>
      <t>(국외출장만 해당)</t>
    </r>
    <phoneticPr fontId="19" type="noConversion"/>
  </si>
  <si>
    <t>식비</t>
    <phoneticPr fontId="19" type="noConversion"/>
  </si>
  <si>
    <t>실제신청금액</t>
    <phoneticPr fontId="19" type="noConversion"/>
  </si>
  <si>
    <t>대중교통
이용시</t>
    <phoneticPr fontId="19" type="noConversion"/>
  </si>
  <si>
    <t>일자</t>
    <phoneticPr fontId="19" type="noConversion"/>
  </si>
  <si>
    <t>교통편</t>
    <phoneticPr fontId="19" type="noConversion"/>
  </si>
  <si>
    <t>출발지</t>
    <phoneticPr fontId="19" type="noConversion"/>
  </si>
  <si>
    <t>도착지</t>
    <phoneticPr fontId="19" type="noConversion"/>
  </si>
  <si>
    <t>좌석등급</t>
    <phoneticPr fontId="19" type="noConversion"/>
  </si>
  <si>
    <t>금액</t>
    <phoneticPr fontId="19" type="noConversion"/>
  </si>
  <si>
    <t>대중교통 운임 합계(자동계산)</t>
    <phoneticPr fontId="19" type="noConversion"/>
  </si>
  <si>
    <t>자가용
이용시</t>
    <phoneticPr fontId="19" type="noConversion"/>
  </si>
  <si>
    <t>일자</t>
    <phoneticPr fontId="19" type="noConversion"/>
  </si>
  <si>
    <t>유가</t>
    <phoneticPr fontId="19" type="noConversion"/>
  </si>
  <si>
    <t>유종</t>
    <phoneticPr fontId="19" type="noConversion"/>
  </si>
  <si>
    <t>연비</t>
    <phoneticPr fontId="19" type="noConversion"/>
  </si>
  <si>
    <t>여비 총 합계(자동계산)</t>
  </si>
  <si>
    <t>휘발유</t>
    <phoneticPr fontId="19" type="noConversion"/>
  </si>
  <si>
    <t>이동거리(km)</t>
    <phoneticPr fontId="19" type="noConversion"/>
  </si>
  <si>
    <t>통행료및주차료</t>
    <phoneticPr fontId="19" type="noConversion"/>
  </si>
  <si>
    <t>연료비지급액 (자동계산)</t>
    <phoneticPr fontId="19" type="noConversion"/>
  </si>
  <si>
    <t>경유</t>
    <phoneticPr fontId="19" type="noConversion"/>
  </si>
  <si>
    <t>LPG</t>
    <phoneticPr fontId="19" type="noConversion"/>
  </si>
  <si>
    <t>자가용이용 사유</t>
    <phoneticPr fontId="19" type="noConversion"/>
  </si>
  <si>
    <t>여비 총 합계(자동계산)</t>
    <phoneticPr fontId="19" type="noConversion"/>
  </si>
  <si>
    <t>「공무원여비규정」제16조 제1항 및 제2항의 규정에 의하여 관계서류를 첨부하여 위와 같이 여비의 정산을 신청합니다.</t>
    <phoneticPr fontId="19" type="noConversion"/>
  </si>
  <si>
    <r>
      <t xml:space="preserve">첨 부 : 1. 출장신청서 1부
         2. 통행료 왕복영수증
         3. 현지 증빙영수증 
         4. 거리산정(네이버길찾기 캡처화면) - 자가용 이용시에만
         5. 유가 평균 공급 가격표 (오피넷 캡처화면) - 자가용 이용시에만
         6. 주유영수증 혹은 차량등록증 1부 끝. (자가용 이용시에만, </t>
    </r>
    <r>
      <rPr>
        <sz val="10"/>
        <color rgb="FFFF0000"/>
        <rFont val="맑은 고딕"/>
        <family val="3"/>
        <charset val="129"/>
        <scheme val="minor"/>
      </rPr>
      <t>유종확인불가 시 LPG로 산정</t>
    </r>
    <r>
      <rPr>
        <sz val="10"/>
        <color theme="1"/>
        <rFont val="맑은 고딕"/>
        <family val="3"/>
        <charset val="129"/>
        <scheme val="minor"/>
      </rPr>
      <t>)</t>
    </r>
    <phoneticPr fontId="19" type="noConversion"/>
  </si>
  <si>
    <t>여비정산신청서</t>
    <phoneticPr fontId="19" type="noConversion"/>
  </si>
  <si>
    <r>
      <t>20</t>
    </r>
    <r>
      <rPr>
        <sz val="11"/>
        <color theme="1"/>
        <rFont val="맑은 고딕"/>
        <family val="2"/>
        <charset val="129"/>
        <scheme val="minor"/>
      </rPr>
      <t xml:space="preserve">   </t>
    </r>
    <r>
      <rPr>
        <sz val="11"/>
        <color theme="1"/>
        <rFont val="맑은 고딕"/>
        <family val="2"/>
        <charset val="129"/>
        <scheme val="minor"/>
      </rPr>
      <t>년       월        일
신청인                            (인)</t>
    </r>
    <phoneticPr fontId="19" type="noConversion"/>
  </si>
  <si>
    <t>인  건  비   명  세  서</t>
    <phoneticPr fontId="7" type="noConversion"/>
  </si>
  <si>
    <t>전북 지역혁신플랫폼 ○차년도 자산취득 물품 관리 대장</t>
    <phoneticPr fontId="19" type="noConversion"/>
  </si>
  <si>
    <t>실수령액</t>
    <phoneticPr fontId="18" type="noConversion"/>
  </si>
  <si>
    <t>장기요양</t>
    <phoneticPr fontId="7" type="noConversion"/>
  </si>
  <si>
    <t>근로소득세</t>
    <phoneticPr fontId="18" type="noConversion"/>
  </si>
  <si>
    <t>지방소득세</t>
    <phoneticPr fontId="18" type="noConversion"/>
  </si>
  <si>
    <r>
      <t xml:space="preserve">      * 만 60세 이상 국민연금보험료 없음. / * 만 65세 이상 고용보험료 없음.</t>
    </r>
    <r>
      <rPr>
        <sz val="11"/>
        <rFont val="돋움"/>
        <family val="3"/>
        <charset val="129"/>
      </rPr>
      <t xml:space="preserve"> </t>
    </r>
    <r>
      <rPr>
        <b/>
        <sz val="11"/>
        <rFont val="맑은 고딕"/>
        <family val="3"/>
        <charset val="129"/>
        <scheme val="minor"/>
      </rPr>
      <t xml:space="preserve">(개인공제금 0%, 기관부담금 0.85% 요율 적용)
      * 일용근로자 가입요건 : (건강보험) </t>
    </r>
    <r>
      <rPr>
        <b/>
        <u/>
        <sz val="11"/>
        <rFont val="맑은 고딕"/>
        <family val="3"/>
        <charset val="129"/>
        <scheme val="minor"/>
      </rPr>
      <t>고용기간이 1개월 이상</t>
    </r>
    <r>
      <rPr>
        <b/>
        <sz val="11"/>
        <rFont val="맑은 고딕"/>
        <family val="3"/>
        <charset val="129"/>
        <scheme val="minor"/>
      </rPr>
      <t xml:space="preserve">, </t>
    </r>
    <r>
      <rPr>
        <b/>
        <u/>
        <sz val="11"/>
        <rFont val="맑은 고딕"/>
        <family val="3"/>
        <charset val="129"/>
        <scheme val="minor"/>
      </rPr>
      <t>월 8일 이상</t>
    </r>
    <r>
      <rPr>
        <b/>
        <sz val="11"/>
        <rFont val="맑은 고딕"/>
        <family val="3"/>
        <charset val="129"/>
        <scheme val="minor"/>
      </rPr>
      <t xml:space="preserve">  / (국민연금) </t>
    </r>
    <r>
      <rPr>
        <b/>
        <u/>
        <sz val="11"/>
        <rFont val="맑은 고딕"/>
        <family val="3"/>
        <charset val="129"/>
        <scheme val="minor"/>
      </rPr>
      <t>고용기간이 1개월 이상, 월 8일이상</t>
    </r>
    <r>
      <rPr>
        <b/>
        <sz val="11"/>
        <rFont val="맑은 고딕"/>
        <family val="3"/>
        <charset val="129"/>
        <scheme val="minor"/>
      </rPr>
      <t xml:space="preserve"> 또는 </t>
    </r>
    <r>
      <rPr>
        <b/>
        <u/>
        <sz val="11"/>
        <rFont val="맑은 고딕"/>
        <family val="3"/>
        <charset val="129"/>
        <scheme val="minor"/>
      </rPr>
      <t>월 60시간 이상</t>
    </r>
    <r>
      <rPr>
        <b/>
        <sz val="11"/>
        <rFont val="맑은 고딕"/>
        <family val="3"/>
        <charset val="129"/>
        <scheme val="minor"/>
      </rPr>
      <t xml:space="preserve">
                                                                                                                  -&gt; 월 60시간 미만이라도</t>
    </r>
    <r>
      <rPr>
        <b/>
        <u/>
        <sz val="11"/>
        <rFont val="맑은 고딕"/>
        <family val="3"/>
        <charset val="129"/>
        <scheme val="minor"/>
      </rPr>
      <t xml:space="preserve"> 8일 이상 근로제공하면 국민연금 납부대상</t>
    </r>
    <phoneticPr fontId="19" type="noConversion"/>
  </si>
  <si>
    <t>기관부담-고용
(만65세이상)</t>
    <phoneticPr fontId="19" type="noConversion"/>
  </si>
  <si>
    <t>□ 보험료 공제내역(기관)</t>
    <phoneticPr fontId="18" type="noConversion"/>
  </si>
  <si>
    <t>□ 보험료 공제내역(개인)</t>
    <phoneticPr fontId="18" type="noConversion"/>
  </si>
  <si>
    <r>
      <t xml:space="preserve">지급받을 금액
(교수,부교수-25,000)
</t>
    </r>
    <r>
      <rPr>
        <sz val="11"/>
        <color rgb="FF0070C0"/>
        <rFont val="맑은 고딕"/>
        <family val="3"/>
        <charset val="129"/>
        <scheme val="minor"/>
      </rPr>
      <t>(조교수 및 연구원-25,000)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</si>
</sst>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_);[Red]\(#,##0\)"/>
    <numFmt numFmtId="178" formatCode="0.000%"/>
    <numFmt numFmtId="179" formatCode="0_);[Red]\(0\)"/>
    <numFmt numFmtId="180" formatCode="#,##0.00_);[Red]\(#,##0.00\)"/>
    <numFmt numFmtId="181" formatCode="mm&quot;월&quot;\ dd&quot;일&quot;"/>
    <numFmt numFmtId="182" formatCode="[$JPY]\ #,##0.00_);\([$JPY]\ #,##0.00\)"/>
    <numFmt numFmtId="183" formatCode="&quot;₩&quot;#,##0"/>
    <numFmt numFmtId="184" formatCode="#,##0.00_ "/>
    <numFmt numFmtId="185" formatCode="&quot;₩&quot;#,##0_);\(&quot;₩&quot;#,##0\)"/>
    <numFmt numFmtId="186" formatCode="&quot;US$&quot;#,##0.00_);\(&quot;US$&quot;#,##0.00\)"/>
    <numFmt numFmtId="187" formatCode="&quot;US$&quot;#,##0.00"/>
    <numFmt numFmtId="188" formatCode="&quot;₩&quot;#,##0.0"/>
    <numFmt numFmtId="189" formatCode="&quot;US$&quot;#,##0.00;[Red]&quot;US$&quot;#,##0.00"/>
    <numFmt numFmtId="190" formatCode="&quot;₩&quot;#,##0.00"/>
  </numFmts>
  <fonts count="64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0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i/>
      <sz val="10"/>
      <name val="굴림"/>
      <family val="3"/>
      <charset val="129"/>
    </font>
    <font>
      <b/>
      <i/>
      <sz val="11"/>
      <name val="굴림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9"/>
      <name val="굴림"/>
      <family val="3"/>
      <charset val="129"/>
    </font>
    <font>
      <sz val="10"/>
      <color rgb="FF000000"/>
      <name val="바탕"/>
      <family val="1"/>
      <charset val="129"/>
    </font>
    <font>
      <b/>
      <sz val="9"/>
      <name val="굴림"/>
      <family val="3"/>
      <charset val="129"/>
    </font>
    <font>
      <sz val="9"/>
      <color rgb="FF444444"/>
      <name val="Dotum"/>
      <family val="3"/>
      <charset val="129"/>
    </font>
    <font>
      <sz val="9"/>
      <color rgb="FF000000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4"/>
      <name val="굴림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바탕"/>
      <family val="1"/>
      <charset val="129"/>
    </font>
    <font>
      <b/>
      <sz val="10"/>
      <color rgb="FF000000"/>
      <name val="굴림"/>
      <family val="3"/>
      <charset val="129"/>
    </font>
    <font>
      <b/>
      <sz val="14"/>
      <color theme="1"/>
      <name val="맑은 고딕"/>
      <family val="2"/>
      <charset val="129"/>
      <scheme val="minor"/>
    </font>
    <font>
      <b/>
      <sz val="8"/>
      <color theme="1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1"/>
      <name val="가을체"/>
      <family val="1"/>
      <charset val="129"/>
    </font>
    <font>
      <sz val="10"/>
      <color rgb="FF444444"/>
      <name val="Arial"/>
      <family val="2"/>
    </font>
    <font>
      <b/>
      <u/>
      <sz val="12"/>
      <name val="가을체"/>
      <family val="1"/>
      <charset val="129"/>
    </font>
    <font>
      <b/>
      <u/>
      <sz val="12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u/>
      <sz val="10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u/>
      <sz val="16"/>
      <name val="돋움"/>
      <family val="3"/>
      <charset val="129"/>
    </font>
    <font>
      <sz val="9"/>
      <color indexed="81"/>
      <name val="Tahoma"/>
      <family val="2"/>
    </font>
    <font>
      <b/>
      <sz val="18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b/>
      <i/>
      <sz val="11"/>
      <color rgb="FFFF0000"/>
      <name val="맑은 고딕"/>
      <family val="3"/>
      <charset val="129"/>
      <scheme val="minor"/>
    </font>
    <font>
      <i/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u/>
      <sz val="1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3">
    <xf numFmtId="0" fontId="0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3" borderId="7" xfId="0" applyFont="1" applyFill="1" applyBorder="1" applyAlignment="1">
      <alignment horizontal="center" vertical="center" wrapText="1" shrinkToFit="1"/>
    </xf>
    <xf numFmtId="0" fontId="11" fillId="3" borderId="8" xfId="0" applyFont="1" applyFill="1" applyBorder="1" applyAlignment="1">
      <alignment horizontal="center" vertical="center" shrinkToFit="1"/>
    </xf>
    <xf numFmtId="177" fontId="11" fillId="3" borderId="8" xfId="0" applyNumberFormat="1" applyFont="1" applyFill="1" applyBorder="1" applyAlignment="1">
      <alignment vertical="center" shrinkToFit="1"/>
    </xf>
    <xf numFmtId="177" fontId="11" fillId="3" borderId="8" xfId="0" applyNumberFormat="1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76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right" vertical="center" shrinkToFit="1"/>
    </xf>
    <xf numFmtId="0" fontId="12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41" fontId="15" fillId="0" borderId="5" xfId="4" applyFont="1" applyFill="1" applyBorder="1">
      <alignment vertical="center"/>
    </xf>
    <xf numFmtId="41" fontId="15" fillId="0" borderId="5" xfId="4" applyFont="1" applyFill="1" applyBorder="1" applyAlignment="1">
      <alignment horizontal="center" vertical="center"/>
    </xf>
    <xf numFmtId="177" fontId="16" fillId="0" borderId="5" xfId="0" applyNumberFormat="1" applyFont="1" applyBorder="1" applyAlignment="1">
      <alignment vertical="center" shrinkToFit="1"/>
    </xf>
    <xf numFmtId="0" fontId="5" fillId="0" borderId="0" xfId="14">
      <alignment vertical="center"/>
    </xf>
    <xf numFmtId="0" fontId="17" fillId="0" borderId="0" xfId="14" applyFont="1" applyAlignment="1">
      <alignment horizontal="center" vertical="center"/>
    </xf>
    <xf numFmtId="178" fontId="5" fillId="0" borderId="0" xfId="14" applyNumberFormat="1" applyAlignment="1">
      <alignment horizontal="center" vertical="center"/>
    </xf>
    <xf numFmtId="0" fontId="5" fillId="0" borderId="0" xfId="14" applyAlignment="1">
      <alignment horizontal="center" vertical="center"/>
    </xf>
    <xf numFmtId="177" fontId="5" fillId="4" borderId="12" xfId="14" applyNumberFormat="1" applyFill="1" applyBorder="1" applyAlignment="1">
      <alignment horizontal="center" vertical="center"/>
    </xf>
    <xf numFmtId="0" fontId="5" fillId="4" borderId="13" xfId="14" applyFill="1" applyBorder="1" applyAlignment="1">
      <alignment horizontal="center" vertical="center"/>
    </xf>
    <xf numFmtId="0" fontId="5" fillId="4" borderId="15" xfId="14" applyFill="1" applyBorder="1" applyAlignment="1">
      <alignment horizontal="center" vertical="center"/>
    </xf>
    <xf numFmtId="0" fontId="22" fillId="4" borderId="16" xfId="14" applyFont="1" applyFill="1" applyBorder="1" applyAlignment="1">
      <alignment horizontal="center" vertical="center"/>
    </xf>
    <xf numFmtId="0" fontId="5" fillId="4" borderId="16" xfId="14" applyFill="1" applyBorder="1" applyAlignment="1">
      <alignment horizontal="center" vertical="center"/>
    </xf>
    <xf numFmtId="0" fontId="5" fillId="4" borderId="17" xfId="14" applyFill="1" applyBorder="1" applyAlignment="1">
      <alignment horizontal="center" vertical="center"/>
    </xf>
    <xf numFmtId="0" fontId="5" fillId="0" borderId="18" xfId="14" applyBorder="1">
      <alignment vertical="center"/>
    </xf>
    <xf numFmtId="177" fontId="23" fillId="5" borderId="19" xfId="15" applyNumberFormat="1" applyFont="1" applyFill="1" applyBorder="1" applyAlignment="1" applyProtection="1">
      <alignment horizontal="center" vertical="center" shrinkToFit="1"/>
      <protection locked="0"/>
    </xf>
    <xf numFmtId="177" fontId="21" fillId="5" borderId="19" xfId="15" applyNumberFormat="1" applyFont="1" applyFill="1" applyBorder="1" applyAlignment="1" applyProtection="1">
      <alignment horizontal="center" vertical="center" shrinkToFit="1"/>
      <protection locked="0"/>
    </xf>
    <xf numFmtId="177" fontId="21" fillId="5" borderId="20" xfId="15" applyNumberFormat="1" applyFont="1" applyFill="1" applyBorder="1" applyAlignment="1" applyProtection="1">
      <alignment horizontal="center" vertical="center" shrinkToFit="1"/>
      <protection locked="0"/>
    </xf>
    <xf numFmtId="49" fontId="21" fillId="5" borderId="19" xfId="15" applyNumberFormat="1" applyFont="1" applyFill="1" applyBorder="1" applyAlignment="1" applyProtection="1">
      <alignment horizontal="center" vertical="center" shrinkToFit="1"/>
      <protection locked="0"/>
    </xf>
    <xf numFmtId="49" fontId="23" fillId="5" borderId="19" xfId="15" applyNumberFormat="1" applyFont="1" applyFill="1" applyBorder="1" applyAlignment="1" applyProtection="1">
      <alignment horizontal="center" vertical="center" shrinkToFit="1"/>
      <protection locked="0"/>
    </xf>
    <xf numFmtId="49" fontId="23" fillId="5" borderId="21" xfId="15" applyNumberFormat="1" applyFont="1" applyFill="1" applyBorder="1" applyAlignment="1" applyProtection="1">
      <alignment horizontal="center" vertical="center" shrinkToFit="1"/>
      <protection locked="0"/>
    </xf>
    <xf numFmtId="177" fontId="23" fillId="0" borderId="16" xfId="15" applyNumberFormat="1" applyFont="1" applyBorder="1" applyAlignment="1" applyProtection="1">
      <alignment horizontal="center" vertical="center" shrinkToFit="1"/>
      <protection locked="0"/>
    </xf>
    <xf numFmtId="177" fontId="21" fillId="0" borderId="23" xfId="15" applyNumberFormat="1" applyFont="1" applyBorder="1" applyAlignment="1" applyProtection="1">
      <alignment horizontal="center" vertical="center" shrinkToFit="1"/>
      <protection locked="0"/>
    </xf>
    <xf numFmtId="177" fontId="21" fillId="0" borderId="16" xfId="15" applyNumberFormat="1" applyFont="1" applyBorder="1" applyAlignment="1" applyProtection="1">
      <alignment horizontal="center" vertical="center" shrinkToFit="1"/>
      <protection locked="0"/>
    </xf>
    <xf numFmtId="177" fontId="23" fillId="5" borderId="16" xfId="15" applyNumberFormat="1" applyFont="1" applyFill="1" applyBorder="1" applyAlignment="1" applyProtection="1">
      <alignment horizontal="center" vertical="center" shrinkToFit="1"/>
      <protection locked="0"/>
    </xf>
    <xf numFmtId="0" fontId="25" fillId="0" borderId="23" xfId="14" applyFont="1" applyBorder="1" applyAlignment="1">
      <alignment horizontal="center" vertical="center"/>
    </xf>
    <xf numFmtId="49" fontId="23" fillId="5" borderId="23" xfId="15" applyNumberFormat="1" applyFont="1" applyFill="1" applyBorder="1" applyAlignment="1" applyProtection="1">
      <alignment horizontal="center" vertical="center" shrinkToFit="1"/>
      <protection locked="0"/>
    </xf>
    <xf numFmtId="49" fontId="23" fillId="5" borderId="17" xfId="15" applyNumberFormat="1" applyFont="1" applyFill="1" applyBorder="1" applyAlignment="1" applyProtection="1">
      <alignment horizontal="center" vertical="center" shrinkToFit="1"/>
      <protection locked="0"/>
    </xf>
    <xf numFmtId="49" fontId="23" fillId="5" borderId="24" xfId="15" applyNumberFormat="1" applyFont="1" applyFill="1" applyBorder="1" applyAlignment="1" applyProtection="1">
      <alignment horizontal="center" vertical="center" shrinkToFit="1"/>
      <protection locked="0"/>
    </xf>
    <xf numFmtId="49" fontId="21" fillId="5" borderId="16" xfId="15" applyNumberFormat="1" applyFont="1" applyFill="1" applyBorder="1" applyAlignment="1" applyProtection="1">
      <alignment horizontal="center" vertical="center" shrinkToFit="1"/>
      <protection locked="0"/>
    </xf>
    <xf numFmtId="49" fontId="23" fillId="5" borderId="16" xfId="15" applyNumberFormat="1" applyFont="1" applyFill="1" applyBorder="1" applyAlignment="1" applyProtection="1">
      <alignment horizontal="center" vertical="center" shrinkToFit="1"/>
      <protection locked="0"/>
    </xf>
    <xf numFmtId="41" fontId="0" fillId="0" borderId="0" xfId="17" applyFont="1">
      <alignment vertical="center"/>
    </xf>
    <xf numFmtId="49" fontId="27" fillId="5" borderId="0" xfId="15" applyNumberFormat="1" applyFont="1" applyFill="1" applyAlignment="1" applyProtection="1">
      <alignment horizontal="left" vertical="center" shrinkToFit="1"/>
      <protection locked="0"/>
    </xf>
    <xf numFmtId="49" fontId="27" fillId="5" borderId="0" xfId="15" applyNumberFormat="1" applyFont="1" applyFill="1" applyAlignment="1" applyProtection="1">
      <alignment horizontal="left" vertical="center"/>
      <protection locked="0"/>
    </xf>
    <xf numFmtId="0" fontId="5" fillId="0" borderId="0" xfId="14" applyAlignment="1">
      <alignment horizontal="left" vertical="center"/>
    </xf>
    <xf numFmtId="0" fontId="5" fillId="0" borderId="0" xfId="14" applyAlignment="1">
      <alignment horizontal="left" vertical="center" wrapText="1"/>
    </xf>
    <xf numFmtId="177" fontId="5" fillId="0" borderId="0" xfId="14" applyNumberFormat="1">
      <alignment vertical="center"/>
    </xf>
    <xf numFmtId="0" fontId="5" fillId="4" borderId="12" xfId="14" applyFill="1" applyBorder="1" applyAlignment="1">
      <alignment horizontal="center" vertical="center"/>
    </xf>
    <xf numFmtId="0" fontId="22" fillId="4" borderId="28" xfId="14" applyFont="1" applyFill="1" applyBorder="1" applyAlignment="1">
      <alignment horizontal="center" vertical="center"/>
    </xf>
    <xf numFmtId="0" fontId="30" fillId="4" borderId="16" xfId="14" applyFont="1" applyFill="1" applyBorder="1" applyAlignment="1">
      <alignment horizontal="center" vertical="center"/>
    </xf>
    <xf numFmtId="0" fontId="22" fillId="0" borderId="29" xfId="14" applyFont="1" applyBorder="1" applyAlignment="1">
      <alignment horizontal="center" vertical="center" wrapText="1"/>
    </xf>
    <xf numFmtId="0" fontId="31" fillId="0" borderId="31" xfId="14" applyFont="1" applyBorder="1" applyAlignment="1">
      <alignment horizontal="center" vertical="center" wrapText="1"/>
    </xf>
    <xf numFmtId="0" fontId="31" fillId="0" borderId="28" xfId="14" applyFont="1" applyBorder="1" applyAlignment="1">
      <alignment horizontal="center" vertical="center" wrapText="1"/>
    </xf>
    <xf numFmtId="0" fontId="32" fillId="0" borderId="0" xfId="14" applyFont="1" applyAlignment="1">
      <alignment horizontal="left" vertical="center"/>
    </xf>
    <xf numFmtId="0" fontId="33" fillId="0" borderId="0" xfId="14" applyFont="1" applyAlignment="1">
      <alignment horizontal="center" vertical="center"/>
    </xf>
    <xf numFmtId="178" fontId="32" fillId="0" borderId="0" xfId="14" applyNumberFormat="1" applyFont="1" applyAlignment="1">
      <alignment horizontal="left" vertical="center"/>
    </xf>
    <xf numFmtId="49" fontId="27" fillId="5" borderId="0" xfId="15" applyNumberFormat="1" applyFont="1" applyFill="1" applyAlignment="1" applyProtection="1">
      <alignment horizontal="center" vertical="center" shrinkToFit="1"/>
      <protection locked="0"/>
    </xf>
    <xf numFmtId="177" fontId="11" fillId="2" borderId="5" xfId="0" applyNumberFormat="1" applyFont="1" applyFill="1" applyBorder="1" applyAlignment="1">
      <alignment horizontal="center" vertical="center" shrinkToFit="1"/>
    </xf>
    <xf numFmtId="0" fontId="4" fillId="0" borderId="0" xfId="18">
      <alignment vertical="center"/>
    </xf>
    <xf numFmtId="41" fontId="0" fillId="0" borderId="0" xfId="19" applyFont="1">
      <alignment vertical="center"/>
    </xf>
    <xf numFmtId="179" fontId="4" fillId="0" borderId="0" xfId="18" applyNumberFormat="1">
      <alignment vertical="center"/>
    </xf>
    <xf numFmtId="0" fontId="4" fillId="0" borderId="23" xfId="18" applyBorder="1">
      <alignment vertical="center"/>
    </xf>
    <xf numFmtId="41" fontId="0" fillId="0" borderId="23" xfId="19" applyFont="1" applyBorder="1">
      <alignment vertical="center"/>
    </xf>
    <xf numFmtId="179" fontId="4" fillId="0" borderId="23" xfId="18" applyNumberFormat="1" applyBorder="1">
      <alignment vertical="center"/>
    </xf>
    <xf numFmtId="0" fontId="4" fillId="0" borderId="23" xfId="18" applyBorder="1" applyAlignment="1">
      <alignment horizontal="center" vertical="center"/>
    </xf>
    <xf numFmtId="41" fontId="0" fillId="0" borderId="23" xfId="19" applyFont="1" applyBorder="1" applyAlignment="1">
      <alignment horizontal="center" vertical="center"/>
    </xf>
    <xf numFmtId="179" fontId="4" fillId="0" borderId="23" xfId="18" applyNumberFormat="1" applyBorder="1" applyAlignment="1">
      <alignment horizontal="center" vertical="center"/>
    </xf>
    <xf numFmtId="41" fontId="4" fillId="0" borderId="0" xfId="18" applyNumberFormat="1">
      <alignment vertical="center"/>
    </xf>
    <xf numFmtId="0" fontId="36" fillId="0" borderId="0" xfId="18" applyFont="1" applyAlignment="1">
      <alignment horizontal="center" vertical="center"/>
    </xf>
    <xf numFmtId="0" fontId="36" fillId="0" borderId="0" xfId="18" applyFont="1">
      <alignment vertical="center"/>
    </xf>
    <xf numFmtId="41" fontId="36" fillId="7" borderId="36" xfId="19" applyFont="1" applyFill="1" applyBorder="1">
      <alignment vertical="center"/>
    </xf>
    <xf numFmtId="176" fontId="36" fillId="0" borderId="37" xfId="18" applyNumberFormat="1" applyFont="1" applyBorder="1">
      <alignment vertical="center"/>
    </xf>
    <xf numFmtId="0" fontId="36" fillId="0" borderId="37" xfId="18" applyFont="1" applyBorder="1" applyAlignment="1">
      <alignment horizontal="center" vertical="center"/>
    </xf>
    <xf numFmtId="180" fontId="36" fillId="0" borderId="37" xfId="18" applyNumberFormat="1" applyFont="1" applyBorder="1" applyAlignment="1">
      <alignment horizontal="center" vertical="center"/>
    </xf>
    <xf numFmtId="0" fontId="36" fillId="0" borderId="38" xfId="18" applyFont="1" applyBorder="1" applyAlignment="1">
      <alignment horizontal="center" vertical="center"/>
    </xf>
    <xf numFmtId="0" fontId="36" fillId="0" borderId="23" xfId="18" applyFont="1" applyBorder="1" applyAlignment="1">
      <alignment horizontal="center" vertical="center"/>
    </xf>
    <xf numFmtId="41" fontId="36" fillId="7" borderId="12" xfId="19" applyFont="1" applyFill="1" applyBorder="1">
      <alignment vertical="center"/>
    </xf>
    <xf numFmtId="41" fontId="36" fillId="0" borderId="13" xfId="19" applyFont="1" applyBorder="1">
      <alignment vertical="center"/>
    </xf>
    <xf numFmtId="0" fontId="36" fillId="0" borderId="13" xfId="18" applyFont="1" applyBorder="1" applyAlignment="1">
      <alignment horizontal="center" vertical="center"/>
    </xf>
    <xf numFmtId="180" fontId="4" fillId="0" borderId="13" xfId="18" applyNumberFormat="1" applyBorder="1" applyAlignment="1">
      <alignment horizontal="center" vertical="center"/>
    </xf>
    <xf numFmtId="0" fontId="36" fillId="0" borderId="13" xfId="18" applyFont="1" applyBorder="1" applyAlignment="1">
      <alignment vertical="center" shrinkToFit="1"/>
    </xf>
    <xf numFmtId="0" fontId="36" fillId="0" borderId="13" xfId="18" applyFont="1" applyBorder="1">
      <alignment vertical="center"/>
    </xf>
    <xf numFmtId="181" fontId="36" fillId="0" borderId="15" xfId="18" applyNumberFormat="1" applyFont="1" applyBorder="1" applyAlignment="1">
      <alignment horizontal="center" vertical="center"/>
    </xf>
    <xf numFmtId="41" fontId="36" fillId="7" borderId="35" xfId="19" applyFont="1" applyFill="1" applyBorder="1">
      <alignment vertical="center"/>
    </xf>
    <xf numFmtId="41" fontId="36" fillId="0" borderId="26" xfId="19" applyFont="1" applyBorder="1">
      <alignment vertical="center"/>
    </xf>
    <xf numFmtId="0" fontId="36" fillId="0" borderId="26" xfId="18" applyFont="1" applyBorder="1" applyAlignment="1">
      <alignment horizontal="center" vertical="center"/>
    </xf>
    <xf numFmtId="180" fontId="4" fillId="0" borderId="26" xfId="18" applyNumberFormat="1" applyBorder="1" applyAlignment="1">
      <alignment horizontal="center" vertical="center"/>
    </xf>
    <xf numFmtId="0" fontId="36" fillId="0" borderId="26" xfId="18" applyFont="1" applyBorder="1" applyAlignment="1">
      <alignment vertical="center" shrinkToFit="1"/>
    </xf>
    <xf numFmtId="0" fontId="36" fillId="0" borderId="26" xfId="18" applyFont="1" applyBorder="1">
      <alignment vertical="center"/>
    </xf>
    <xf numFmtId="181" fontId="36" fillId="0" borderId="27" xfId="18" applyNumberFormat="1" applyFont="1" applyBorder="1" applyAlignment="1">
      <alignment horizontal="center" vertical="center"/>
    </xf>
    <xf numFmtId="0" fontId="36" fillId="8" borderId="40" xfId="18" applyFont="1" applyFill="1" applyBorder="1" applyAlignment="1">
      <alignment horizontal="center" vertical="center"/>
    </xf>
    <xf numFmtId="0" fontId="36" fillId="8" borderId="41" xfId="18" applyFont="1" applyFill="1" applyBorder="1" applyAlignment="1">
      <alignment horizontal="center" vertical="center"/>
    </xf>
    <xf numFmtId="0" fontId="36" fillId="8" borderId="42" xfId="18" applyFont="1" applyFill="1" applyBorder="1" applyAlignment="1">
      <alignment horizontal="center" vertical="center"/>
    </xf>
    <xf numFmtId="0" fontId="36" fillId="4" borderId="23" xfId="18" applyFont="1" applyFill="1" applyBorder="1" applyAlignment="1">
      <alignment horizontal="center" vertical="center"/>
    </xf>
    <xf numFmtId="0" fontId="36" fillId="0" borderId="0" xfId="18" applyFont="1" applyAlignment="1">
      <alignment horizontal="right" vertical="center"/>
    </xf>
    <xf numFmtId="0" fontId="37" fillId="0" borderId="0" xfId="18" applyFont="1">
      <alignment vertical="center"/>
    </xf>
    <xf numFmtId="0" fontId="37" fillId="0" borderId="0" xfId="18" applyFont="1" applyAlignment="1">
      <alignment horizontal="center" vertical="center"/>
    </xf>
    <xf numFmtId="0" fontId="8" fillId="0" borderId="0" xfId="16" applyAlignment="1"/>
    <xf numFmtId="0" fontId="38" fillId="0" borderId="0" xfId="16" applyFont="1" applyAlignment="1"/>
    <xf numFmtId="0" fontId="8" fillId="0" borderId="0" xfId="16" applyAlignment="1">
      <alignment horizontal="center"/>
    </xf>
    <xf numFmtId="0" fontId="8" fillId="0" borderId="0" xfId="16">
      <alignment vertical="center"/>
    </xf>
    <xf numFmtId="0" fontId="38" fillId="0" borderId="0" xfId="16" applyFont="1">
      <alignment vertical="center"/>
    </xf>
    <xf numFmtId="0" fontId="8" fillId="0" borderId="0" xfId="16" applyAlignment="1">
      <alignment horizontal="center" vertical="center"/>
    </xf>
    <xf numFmtId="0" fontId="8" fillId="0" borderId="43" xfId="16" applyBorder="1">
      <alignment vertical="center"/>
    </xf>
    <xf numFmtId="0" fontId="38" fillId="0" borderId="44" xfId="16" applyFont="1" applyBorder="1">
      <alignment vertical="center"/>
    </xf>
    <xf numFmtId="0" fontId="8" fillId="0" borderId="44" xfId="16" applyBorder="1">
      <alignment vertical="center"/>
    </xf>
    <xf numFmtId="0" fontId="8" fillId="0" borderId="44" xfId="16" applyBorder="1" applyAlignment="1">
      <alignment horizontal="center" vertical="center"/>
    </xf>
    <xf numFmtId="0" fontId="8" fillId="0" borderId="45" xfId="16" applyBorder="1">
      <alignment vertical="center"/>
    </xf>
    <xf numFmtId="0" fontId="8" fillId="0" borderId="46" xfId="16" applyBorder="1">
      <alignment vertical="center"/>
    </xf>
    <xf numFmtId="0" fontId="8" fillId="0" borderId="47" xfId="16" applyBorder="1">
      <alignment vertical="center"/>
    </xf>
    <xf numFmtId="182" fontId="8" fillId="0" borderId="0" xfId="16" applyNumberFormat="1">
      <alignment vertical="center"/>
    </xf>
    <xf numFmtId="0" fontId="8" fillId="0" borderId="22" xfId="16" applyBorder="1">
      <alignment vertical="center"/>
    </xf>
    <xf numFmtId="0" fontId="8" fillId="0" borderId="48" xfId="16" applyBorder="1">
      <alignment vertical="center"/>
    </xf>
    <xf numFmtId="184" fontId="38" fillId="9" borderId="0" xfId="16" applyNumberFormat="1" applyFont="1" applyFill="1">
      <alignment vertical="center"/>
    </xf>
    <xf numFmtId="186" fontId="39" fillId="1" borderId="38" xfId="16" applyNumberFormat="1" applyFont="1" applyFill="1" applyBorder="1">
      <alignment vertical="center"/>
    </xf>
    <xf numFmtId="0" fontId="40" fillId="0" borderId="0" xfId="16" applyFont="1">
      <alignment vertical="center"/>
    </xf>
    <xf numFmtId="185" fontId="38" fillId="9" borderId="51" xfId="16" applyNumberFormat="1" applyFont="1" applyFill="1" applyBorder="1">
      <alignment vertical="center"/>
    </xf>
    <xf numFmtId="186" fontId="29" fillId="9" borderId="23" xfId="16" applyNumberFormat="1" applyFont="1" applyFill="1" applyBorder="1">
      <alignment vertical="center"/>
    </xf>
    <xf numFmtId="0" fontId="8" fillId="0" borderId="0" xfId="16" quotePrefix="1" applyAlignment="1">
      <alignment horizontal="center" vertical="center"/>
    </xf>
    <xf numFmtId="0" fontId="8" fillId="9" borderId="0" xfId="16" applyFill="1" applyAlignment="1">
      <alignment horizontal="right" vertical="center"/>
    </xf>
    <xf numFmtId="0" fontId="8" fillId="0" borderId="0" xfId="16" applyAlignment="1">
      <alignment horizontal="left" vertical="center"/>
    </xf>
    <xf numFmtId="187" fontId="8" fillId="9" borderId="0" xfId="16" applyNumberFormat="1" applyFill="1">
      <alignment vertical="center"/>
    </xf>
    <xf numFmtId="188" fontId="8" fillId="0" borderId="0" xfId="16" applyNumberFormat="1">
      <alignment vertical="center"/>
    </xf>
    <xf numFmtId="0" fontId="41" fillId="0" borderId="0" xfId="16" applyFont="1">
      <alignment vertical="center"/>
    </xf>
    <xf numFmtId="0" fontId="39" fillId="0" borderId="0" xfId="16" applyFont="1">
      <alignment vertical="center"/>
    </xf>
    <xf numFmtId="183" fontId="39" fillId="0" borderId="0" xfId="16" applyNumberFormat="1" applyFont="1">
      <alignment vertical="center"/>
    </xf>
    <xf numFmtId="183" fontId="8" fillId="0" borderId="0" xfId="16" applyNumberFormat="1">
      <alignment vertical="center"/>
    </xf>
    <xf numFmtId="0" fontId="8" fillId="9" borderId="0" xfId="16" applyFill="1">
      <alignment vertical="center"/>
    </xf>
    <xf numFmtId="186" fontId="8" fillId="9" borderId="0" xfId="16" applyNumberFormat="1" applyFill="1">
      <alignment vertical="center"/>
    </xf>
    <xf numFmtId="183" fontId="38" fillId="9" borderId="51" xfId="16" applyNumberFormat="1" applyFont="1" applyFill="1" applyBorder="1">
      <alignment vertical="center"/>
    </xf>
    <xf numFmtId="0" fontId="41" fillId="0" borderId="0" xfId="16" applyFont="1" applyAlignment="1">
      <alignment horizontal="center" vertical="center"/>
    </xf>
    <xf numFmtId="10" fontId="8" fillId="0" borderId="0" xfId="16" applyNumberFormat="1">
      <alignment vertical="center"/>
    </xf>
    <xf numFmtId="0" fontId="8" fillId="9" borderId="0" xfId="16" quotePrefix="1" applyFill="1">
      <alignment vertical="center"/>
    </xf>
    <xf numFmtId="183" fontId="8" fillId="9" borderId="0" xfId="16" applyNumberFormat="1" applyFill="1">
      <alignment vertical="center"/>
    </xf>
    <xf numFmtId="0" fontId="42" fillId="0" borderId="0" xfId="16" applyFont="1">
      <alignment vertical="center"/>
    </xf>
    <xf numFmtId="0" fontId="8" fillId="0" borderId="33" xfId="16" applyBorder="1">
      <alignment vertical="center"/>
    </xf>
    <xf numFmtId="183" fontId="38" fillId="0" borderId="52" xfId="16" applyNumberFormat="1" applyFont="1" applyBorder="1">
      <alignment vertical="center"/>
    </xf>
    <xf numFmtId="185" fontId="8" fillId="9" borderId="23" xfId="16" applyNumberFormat="1" applyFill="1" applyBorder="1">
      <alignment vertical="center"/>
    </xf>
    <xf numFmtId="183" fontId="29" fillId="10" borderId="0" xfId="16" applyNumberFormat="1" applyFont="1" applyFill="1" applyAlignment="1">
      <alignment vertical="center" shrinkToFit="1"/>
    </xf>
    <xf numFmtId="189" fontId="39" fillId="10" borderId="53" xfId="16" applyNumberFormat="1" applyFont="1" applyFill="1" applyBorder="1" applyAlignment="1">
      <alignment vertical="center" wrapText="1"/>
    </xf>
    <xf numFmtId="0" fontId="43" fillId="0" borderId="0" xfId="16" applyFont="1">
      <alignment vertical="center"/>
    </xf>
    <xf numFmtId="190" fontId="8" fillId="0" borderId="48" xfId="16" applyNumberFormat="1" applyBorder="1">
      <alignment vertical="center"/>
    </xf>
    <xf numFmtId="0" fontId="46" fillId="0" borderId="0" xfId="16" applyFont="1" applyAlignment="1">
      <alignment horizontal="left" vertical="center"/>
    </xf>
    <xf numFmtId="0" fontId="6" fillId="0" borderId="0" xfId="16" applyFont="1">
      <alignment vertical="center"/>
    </xf>
    <xf numFmtId="0" fontId="8" fillId="0" borderId="55" xfId="16" applyBorder="1">
      <alignment vertical="center"/>
    </xf>
    <xf numFmtId="0" fontId="38" fillId="0" borderId="56" xfId="16" applyFont="1" applyBorder="1">
      <alignment vertical="center"/>
    </xf>
    <xf numFmtId="0" fontId="8" fillId="0" borderId="56" xfId="16" applyBorder="1">
      <alignment vertical="center"/>
    </xf>
    <xf numFmtId="0" fontId="8" fillId="0" borderId="56" xfId="16" applyBorder="1" applyAlignment="1">
      <alignment horizontal="center" vertical="center"/>
    </xf>
    <xf numFmtId="0" fontId="8" fillId="0" borderId="25" xfId="16" applyBorder="1">
      <alignment vertical="center"/>
    </xf>
    <xf numFmtId="0" fontId="8" fillId="0" borderId="57" xfId="16" applyBorder="1">
      <alignment vertical="center"/>
    </xf>
    <xf numFmtId="0" fontId="47" fillId="0" borderId="0" xfId="16" applyFont="1" applyAlignment="1">
      <alignment horizontal="left" vertical="center"/>
    </xf>
    <xf numFmtId="0" fontId="38" fillId="9" borderId="0" xfId="16" applyFont="1" applyFill="1">
      <alignment vertical="center"/>
    </xf>
    <xf numFmtId="0" fontId="47" fillId="0" borderId="0" xfId="16" applyFont="1">
      <alignment vertical="center"/>
    </xf>
    <xf numFmtId="0" fontId="8" fillId="10" borderId="0" xfId="16" applyFill="1" applyAlignment="1">
      <alignment horizontal="center" vertical="center"/>
    </xf>
    <xf numFmtId="0" fontId="8" fillId="10" borderId="0" xfId="16" applyFill="1">
      <alignment vertical="center"/>
    </xf>
    <xf numFmtId="0" fontId="50" fillId="0" borderId="0" xfId="21" applyFont="1">
      <alignment vertical="center"/>
    </xf>
    <xf numFmtId="0" fontId="3" fillId="0" borderId="0" xfId="21">
      <alignment vertical="center"/>
    </xf>
    <xf numFmtId="0" fontId="3" fillId="11" borderId="24" xfId="21" applyFill="1" applyBorder="1" applyAlignment="1">
      <alignment horizontal="center" vertical="center"/>
    </xf>
    <xf numFmtId="0" fontId="51" fillId="0" borderId="23" xfId="21" applyFont="1" applyBorder="1" applyAlignment="1">
      <alignment horizontal="center" vertical="center"/>
    </xf>
    <xf numFmtId="0" fontId="3" fillId="11" borderId="23" xfId="21" applyFill="1" applyBorder="1" applyAlignment="1">
      <alignment horizontal="center" vertical="center"/>
    </xf>
    <xf numFmtId="0" fontId="3" fillId="0" borderId="23" xfId="21" applyBorder="1" applyAlignment="1">
      <alignment horizontal="center" vertical="center"/>
    </xf>
    <xf numFmtId="0" fontId="8" fillId="0" borderId="23" xfId="21" applyFont="1" applyBorder="1" applyAlignment="1">
      <alignment horizontal="center" vertical="center"/>
    </xf>
    <xf numFmtId="0" fontId="52" fillId="0" borderId="23" xfId="21" applyFont="1" applyBorder="1" applyAlignment="1">
      <alignment horizontal="center" vertical="center"/>
    </xf>
    <xf numFmtId="0" fontId="8" fillId="0" borderId="23" xfId="21" applyFont="1" applyBorder="1" applyAlignment="1">
      <alignment horizontal="center" vertical="center" wrapText="1"/>
    </xf>
    <xf numFmtId="0" fontId="53" fillId="0" borderId="31" xfId="21" applyFont="1" applyBorder="1" applyAlignment="1">
      <alignment horizontal="center" vertical="center"/>
    </xf>
    <xf numFmtId="41" fontId="52" fillId="0" borderId="23" xfId="22" applyFont="1" applyBorder="1" applyAlignment="1">
      <alignment horizontal="center" vertical="center"/>
    </xf>
    <xf numFmtId="0" fontId="8" fillId="7" borderId="23" xfId="21" applyFont="1" applyFill="1" applyBorder="1" applyAlignment="1">
      <alignment horizontal="center" vertical="center"/>
    </xf>
    <xf numFmtId="0" fontId="8" fillId="7" borderId="23" xfId="21" applyFont="1" applyFill="1" applyBorder="1" applyAlignment="1">
      <alignment horizontal="center" vertical="center" wrapText="1"/>
    </xf>
    <xf numFmtId="0" fontId="8" fillId="7" borderId="31" xfId="21" applyFont="1" applyFill="1" applyBorder="1" applyAlignment="1">
      <alignment horizontal="center" vertical="center"/>
    </xf>
    <xf numFmtId="0" fontId="53" fillId="0" borderId="23" xfId="21" applyFont="1" applyBorder="1" applyAlignment="1">
      <alignment horizontal="center" vertical="center"/>
    </xf>
    <xf numFmtId="0" fontId="52" fillId="0" borderId="31" xfId="21" applyFont="1" applyBorder="1" applyAlignment="1">
      <alignment horizontal="center" vertical="center"/>
    </xf>
    <xf numFmtId="0" fontId="28" fillId="0" borderId="23" xfId="21" applyFont="1" applyBorder="1" applyAlignment="1">
      <alignment horizontal="center" vertical="center"/>
    </xf>
    <xf numFmtId="0" fontId="54" fillId="0" borderId="31" xfId="21" applyFont="1" applyBorder="1" applyAlignment="1">
      <alignment horizontal="center" vertical="center"/>
    </xf>
    <xf numFmtId="0" fontId="29" fillId="0" borderId="31" xfId="21" applyFont="1" applyBorder="1" applyAlignment="1">
      <alignment horizontal="center" vertical="center"/>
    </xf>
    <xf numFmtId="0" fontId="8" fillId="11" borderId="23" xfId="21" applyFont="1" applyFill="1" applyBorder="1">
      <alignment vertical="center"/>
    </xf>
    <xf numFmtId="0" fontId="8" fillId="11" borderId="23" xfId="21" applyFont="1" applyFill="1" applyBorder="1" applyAlignment="1">
      <alignment vertical="center" wrapText="1"/>
    </xf>
    <xf numFmtId="0" fontId="3" fillId="12" borderId="23" xfId="21" applyFill="1" applyBorder="1">
      <alignment vertical="center"/>
    </xf>
    <xf numFmtId="41" fontId="53" fillId="0" borderId="23" xfId="22" applyFont="1" applyBorder="1">
      <alignment vertical="center"/>
    </xf>
    <xf numFmtId="41" fontId="0" fillId="0" borderId="0" xfId="22" applyFont="1" applyBorder="1">
      <alignment vertical="center"/>
    </xf>
    <xf numFmtId="0" fontId="3" fillId="0" borderId="23" xfId="21" applyBorder="1">
      <alignment vertical="center"/>
    </xf>
    <xf numFmtId="0" fontId="53" fillId="0" borderId="13" xfId="21" applyFont="1" applyBorder="1">
      <alignment vertical="center"/>
    </xf>
    <xf numFmtId="41" fontId="53" fillId="0" borderId="13" xfId="22" applyFont="1" applyBorder="1" applyAlignment="1">
      <alignment horizontal="center" vertical="center"/>
    </xf>
    <xf numFmtId="49" fontId="23" fillId="4" borderId="35" xfId="15" applyNumberFormat="1" applyFont="1" applyFill="1" applyBorder="1" applyAlignment="1" applyProtection="1">
      <alignment horizontal="center" vertical="center" shrinkToFit="1"/>
      <protection locked="0"/>
    </xf>
    <xf numFmtId="49" fontId="23" fillId="4" borderId="27" xfId="15" applyNumberFormat="1" applyFont="1" applyFill="1" applyBorder="1" applyAlignment="1" applyProtection="1">
      <alignment horizontal="center" vertical="center" shrinkToFit="1"/>
      <protection locked="0"/>
    </xf>
    <xf numFmtId="49" fontId="23" fillId="4" borderId="26" xfId="15" applyNumberFormat="1" applyFont="1" applyFill="1" applyBorder="1" applyAlignment="1" applyProtection="1">
      <alignment horizontal="center" vertical="center" shrinkToFit="1"/>
      <protection locked="0"/>
    </xf>
    <xf numFmtId="49" fontId="26" fillId="4" borderId="26" xfId="15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35" xfId="15" applyNumberFormat="1" applyFont="1" applyFill="1" applyBorder="1" applyAlignment="1" applyProtection="1">
      <alignment horizontal="center" vertical="center" wrapText="1" shrinkToFit="1"/>
      <protection locked="0"/>
    </xf>
    <xf numFmtId="177" fontId="23" fillId="5" borderId="16" xfId="15" applyNumberFormat="1" applyFont="1" applyFill="1" applyBorder="1" applyAlignment="1" applyProtection="1">
      <alignment vertical="center" shrinkToFit="1"/>
      <protection locked="0"/>
    </xf>
    <xf numFmtId="177" fontId="21" fillId="0" borderId="16" xfId="15" applyNumberFormat="1" applyFont="1" applyBorder="1" applyAlignment="1" applyProtection="1">
      <alignment vertical="center" shrinkToFit="1"/>
      <protection locked="0"/>
    </xf>
    <xf numFmtId="177" fontId="21" fillId="0" borderId="23" xfId="15" applyNumberFormat="1" applyFont="1" applyBorder="1" applyAlignment="1" applyProtection="1">
      <alignment vertical="center" shrinkToFit="1"/>
      <protection locked="0"/>
    </xf>
    <xf numFmtId="177" fontId="21" fillId="5" borderId="19" xfId="15" applyNumberFormat="1" applyFont="1" applyFill="1" applyBorder="1" applyAlignment="1" applyProtection="1">
      <alignment vertical="center" shrinkToFit="1"/>
      <protection locked="0"/>
    </xf>
    <xf numFmtId="177" fontId="23" fillId="5" borderId="19" xfId="15" applyNumberFormat="1" applyFont="1" applyFill="1" applyBorder="1" applyAlignment="1" applyProtection="1">
      <alignment vertical="center" shrinkToFit="1"/>
      <protection locked="0"/>
    </xf>
    <xf numFmtId="177" fontId="21" fillId="5" borderId="20" xfId="15" applyNumberFormat="1" applyFont="1" applyFill="1" applyBorder="1" applyAlignment="1" applyProtection="1">
      <alignment vertical="center" shrinkToFit="1"/>
      <protection locked="0"/>
    </xf>
    <xf numFmtId="177" fontId="10" fillId="4" borderId="16" xfId="15" applyNumberFormat="1" applyFont="1" applyFill="1" applyBorder="1" applyAlignment="1" applyProtection="1">
      <alignment vertical="center" shrinkToFit="1"/>
      <protection locked="0"/>
    </xf>
    <xf numFmtId="177" fontId="5" fillId="4" borderId="13" xfId="14" applyNumberFormat="1" applyFill="1" applyBorder="1">
      <alignment vertical="center"/>
    </xf>
    <xf numFmtId="177" fontId="5" fillId="4" borderId="28" xfId="14" applyNumberFormat="1" applyFill="1" applyBorder="1" applyAlignment="1">
      <alignment horizontal="center" vertical="center"/>
    </xf>
    <xf numFmtId="177" fontId="21" fillId="4" borderId="16" xfId="15" applyNumberFormat="1" applyFont="1" applyFill="1" applyBorder="1" applyAlignment="1" applyProtection="1">
      <alignment horizontal="right" vertical="center" shrinkToFit="1"/>
      <protection locked="0"/>
    </xf>
    <xf numFmtId="177" fontId="10" fillId="4" borderId="16" xfId="15" applyNumberFormat="1" applyFont="1" applyFill="1" applyBorder="1" applyAlignment="1" applyProtection="1">
      <alignment horizontal="right" vertical="center" shrinkToFit="1"/>
      <protection locked="0"/>
    </xf>
    <xf numFmtId="177" fontId="5" fillId="4" borderId="13" xfId="14" applyNumberFormat="1" applyFill="1" applyBorder="1" applyAlignment="1">
      <alignment horizontal="right" vertical="center"/>
    </xf>
    <xf numFmtId="0" fontId="17" fillId="0" borderId="48" xfId="14" applyFont="1" applyBorder="1" applyAlignment="1">
      <alignment horizontal="center" vertical="center"/>
    </xf>
    <xf numFmtId="0" fontId="17" fillId="0" borderId="48" xfId="14" applyFont="1" applyBorder="1" applyAlignment="1">
      <alignment horizontal="center" vertical="center" wrapText="1"/>
    </xf>
    <xf numFmtId="176" fontId="24" fillId="6" borderId="73" xfId="16" applyNumberFormat="1" applyFont="1" applyFill="1" applyBorder="1" applyAlignment="1">
      <alignment horizontal="right" vertical="center" wrapText="1"/>
    </xf>
    <xf numFmtId="176" fontId="24" fillId="6" borderId="73" xfId="16" applyNumberFormat="1" applyFont="1" applyFill="1" applyBorder="1" applyAlignment="1">
      <alignment vertical="center" wrapText="1"/>
    </xf>
    <xf numFmtId="2" fontId="57" fillId="0" borderId="23" xfId="21" applyNumberFormat="1" applyFont="1" applyBorder="1">
      <alignment vertical="center"/>
    </xf>
    <xf numFmtId="2" fontId="58" fillId="0" borderId="23" xfId="18" applyNumberFormat="1" applyFont="1" applyBorder="1" applyAlignment="1">
      <alignment horizontal="center" vertical="center"/>
    </xf>
    <xf numFmtId="177" fontId="21" fillId="0" borderId="20" xfId="15" applyNumberFormat="1" applyFont="1" applyBorder="1" applyAlignment="1" applyProtection="1">
      <alignment vertical="center" shrinkToFit="1"/>
      <protection locked="0"/>
    </xf>
    <xf numFmtId="0" fontId="19" fillId="0" borderId="48" xfId="14" applyFont="1" applyBorder="1" applyAlignment="1">
      <alignment horizontal="center" vertical="center" wrapText="1"/>
    </xf>
    <xf numFmtId="0" fontId="62" fillId="0" borderId="48" xfId="14" applyFont="1" applyBorder="1" applyAlignment="1">
      <alignment horizontal="center" vertical="center" wrapText="1"/>
    </xf>
    <xf numFmtId="0" fontId="62" fillId="0" borderId="48" xfId="14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5" fillId="4" borderId="13" xfId="14" applyNumberFormat="1" applyFill="1" applyBorder="1">
      <alignment vertical="center"/>
    </xf>
    <xf numFmtId="177" fontId="5" fillId="4" borderId="13" xfId="14" applyNumberFormat="1" applyFill="1" applyBorder="1" applyAlignment="1">
      <alignment horizontal="right" vertical="center"/>
    </xf>
    <xf numFmtId="49" fontId="23" fillId="5" borderId="47" xfId="15" applyNumberFormat="1" applyFont="1" applyFill="1" applyBorder="1" applyAlignment="1" applyProtection="1">
      <alignment horizontal="center" vertical="center" wrapText="1" shrinkToFit="1"/>
      <protection locked="0"/>
    </xf>
    <xf numFmtId="49" fontId="23" fillId="5" borderId="29" xfId="15" applyNumberFormat="1" applyFont="1" applyFill="1" applyBorder="1" applyAlignment="1" applyProtection="1">
      <alignment horizontal="center" vertical="center" wrapText="1" shrinkToFit="1"/>
      <protection locked="0"/>
    </xf>
    <xf numFmtId="0" fontId="59" fillId="0" borderId="0" xfId="14" applyFont="1" applyAlignment="1">
      <alignment horizontal="left" vertical="center" wrapText="1"/>
    </xf>
    <xf numFmtId="0" fontId="34" fillId="0" borderId="0" xfId="18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177" fontId="11" fillId="2" borderId="2" xfId="0" applyNumberFormat="1" applyFont="1" applyFill="1" applyBorder="1" applyAlignment="1">
      <alignment horizontal="center" vertical="center" shrinkToFit="1"/>
    </xf>
    <xf numFmtId="177" fontId="11" fillId="2" borderId="5" xfId="0" applyNumberFormat="1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wrapText="1" shrinkToFit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35" fillId="0" borderId="0" xfId="20" applyAlignment="1">
      <alignment horizontal="left" vertical="center"/>
    </xf>
    <xf numFmtId="0" fontId="8" fillId="0" borderId="0" xfId="18" quotePrefix="1" applyFont="1" applyAlignment="1">
      <alignment horizontal="right" vertical="center"/>
    </xf>
    <xf numFmtId="0" fontId="8" fillId="0" borderId="0" xfId="18" applyFont="1" applyAlignment="1">
      <alignment horizontal="right" vertical="center"/>
    </xf>
    <xf numFmtId="0" fontId="37" fillId="0" borderId="0" xfId="18" applyFont="1" applyAlignment="1">
      <alignment horizontal="center" vertical="center"/>
    </xf>
    <xf numFmtId="0" fontId="36" fillId="0" borderId="39" xfId="18" applyFont="1" applyBorder="1" applyAlignment="1">
      <alignment horizontal="center" vertical="center"/>
    </xf>
    <xf numFmtId="14" fontId="4" fillId="0" borderId="0" xfId="18" applyNumberFormat="1" applyAlignment="1">
      <alignment horizontal="right" vertical="center"/>
    </xf>
    <xf numFmtId="183" fontId="8" fillId="0" borderId="0" xfId="16" applyNumberFormat="1">
      <alignment vertical="center"/>
    </xf>
    <xf numFmtId="0" fontId="48" fillId="0" borderId="0" xfId="16" applyFont="1" applyAlignment="1">
      <alignment horizontal="center"/>
    </xf>
    <xf numFmtId="0" fontId="39" fillId="0" borderId="0" xfId="16" applyFont="1" applyAlignment="1">
      <alignment horizontal="center"/>
    </xf>
    <xf numFmtId="0" fontId="39" fillId="0" borderId="62" xfId="16" applyFont="1" applyBorder="1" applyAlignment="1">
      <alignment horizontal="center" vertical="center"/>
    </xf>
    <xf numFmtId="0" fontId="39" fillId="0" borderId="61" xfId="16" applyFont="1" applyBorder="1" applyAlignment="1">
      <alignment horizontal="center" vertical="center"/>
    </xf>
    <xf numFmtId="0" fontId="39" fillId="0" borderId="64" xfId="16" applyFont="1" applyBorder="1" applyAlignment="1">
      <alignment horizontal="center" vertical="center"/>
    </xf>
    <xf numFmtId="0" fontId="39" fillId="0" borderId="63" xfId="16" applyFont="1" applyBorder="1" applyAlignment="1">
      <alignment horizontal="center" vertical="center"/>
    </xf>
    <xf numFmtId="0" fontId="39" fillId="0" borderId="34" xfId="16" applyFont="1" applyBorder="1" applyAlignment="1">
      <alignment horizontal="center" vertical="center"/>
    </xf>
    <xf numFmtId="0" fontId="39" fillId="0" borderId="60" xfId="16" applyFont="1" applyBorder="1" applyAlignment="1">
      <alignment horizontal="center" vertical="center"/>
    </xf>
    <xf numFmtId="0" fontId="39" fillId="0" borderId="53" xfId="16" applyFont="1" applyBorder="1" applyAlignment="1">
      <alignment horizontal="center" vertical="center"/>
    </xf>
    <xf numFmtId="0" fontId="39" fillId="0" borderId="59" xfId="16" applyFont="1" applyBorder="1" applyAlignment="1">
      <alignment horizontal="center" vertical="center"/>
    </xf>
    <xf numFmtId="0" fontId="39" fillId="0" borderId="58" xfId="16" applyFont="1" applyBorder="1" applyAlignment="1">
      <alignment horizontal="center" vertical="center"/>
    </xf>
    <xf numFmtId="185" fontId="45" fillId="9" borderId="54" xfId="16" applyNumberFormat="1" applyFont="1" applyFill="1" applyBorder="1" applyAlignment="1">
      <alignment horizontal="center" vertical="center" shrinkToFit="1"/>
    </xf>
    <xf numFmtId="0" fontId="44" fillId="0" borderId="0" xfId="16" applyFont="1" applyAlignment="1">
      <alignment horizontal="center" vertical="center" wrapText="1"/>
    </xf>
    <xf numFmtId="185" fontId="8" fillId="9" borderId="51" xfId="16" applyNumberFormat="1" applyFill="1" applyBorder="1" applyAlignment="1">
      <alignment horizontal="right" vertical="center"/>
    </xf>
    <xf numFmtId="185" fontId="8" fillId="9" borderId="50" xfId="16" applyNumberFormat="1" applyFill="1" applyBorder="1" applyAlignment="1">
      <alignment horizontal="right" vertical="center"/>
    </xf>
    <xf numFmtId="185" fontId="8" fillId="9" borderId="49" xfId="16" applyNumberFormat="1" applyFill="1" applyBorder="1" applyAlignment="1">
      <alignment horizontal="right" vertical="center"/>
    </xf>
    <xf numFmtId="0" fontId="34" fillId="0" borderId="27" xfId="21" applyFont="1" applyBorder="1" applyAlignment="1">
      <alignment horizontal="center" vertical="center"/>
    </xf>
    <xf numFmtId="0" fontId="34" fillId="0" borderId="26" xfId="21" applyFont="1" applyBorder="1" applyAlignment="1">
      <alignment horizontal="center" vertical="center"/>
    </xf>
    <xf numFmtId="0" fontId="34" fillId="0" borderId="35" xfId="21" applyFont="1" applyBorder="1" applyAlignment="1">
      <alignment horizontal="center" vertical="center"/>
    </xf>
    <xf numFmtId="0" fontId="51" fillId="0" borderId="23" xfId="21" applyFont="1" applyBorder="1" applyAlignment="1">
      <alignment horizontal="center" vertical="center"/>
    </xf>
    <xf numFmtId="0" fontId="51" fillId="0" borderId="31" xfId="21" applyFont="1" applyBorder="1" applyAlignment="1">
      <alignment horizontal="center" vertical="center"/>
    </xf>
    <xf numFmtId="0" fontId="3" fillId="11" borderId="24" xfId="21" applyFill="1" applyBorder="1" applyAlignment="1">
      <alignment horizontal="center" vertical="center"/>
    </xf>
    <xf numFmtId="0" fontId="51" fillId="0" borderId="51" xfId="21" applyFont="1" applyBorder="1" applyAlignment="1">
      <alignment horizontal="center" vertical="center"/>
    </xf>
    <xf numFmtId="0" fontId="51" fillId="0" borderId="50" xfId="21" applyFont="1" applyBorder="1" applyAlignment="1">
      <alignment horizontal="center" vertical="center"/>
    </xf>
    <xf numFmtId="0" fontId="51" fillId="0" borderId="32" xfId="21" applyFont="1" applyBorder="1" applyAlignment="1">
      <alignment horizontal="center" vertical="center"/>
    </xf>
    <xf numFmtId="41" fontId="52" fillId="0" borderId="51" xfId="22" applyFont="1" applyBorder="1" applyAlignment="1">
      <alignment horizontal="center" vertical="center"/>
    </xf>
    <xf numFmtId="41" fontId="52" fillId="0" borderId="50" xfId="22" applyFont="1" applyBorder="1" applyAlignment="1">
      <alignment horizontal="center" vertical="center"/>
    </xf>
    <xf numFmtId="41" fontId="52" fillId="0" borderId="32" xfId="22" applyFont="1" applyBorder="1" applyAlignment="1">
      <alignment horizontal="center" vertical="center"/>
    </xf>
    <xf numFmtId="0" fontId="8" fillId="7" borderId="24" xfId="21" applyFont="1" applyFill="1" applyBorder="1" applyAlignment="1">
      <alignment horizontal="center" vertical="center" wrapText="1"/>
    </xf>
    <xf numFmtId="0" fontId="8" fillId="7" borderId="51" xfId="21" applyFont="1" applyFill="1" applyBorder="1" applyAlignment="1">
      <alignment horizontal="right" vertical="center"/>
    </xf>
    <xf numFmtId="0" fontId="8" fillId="7" borderId="50" xfId="21" applyFont="1" applyFill="1" applyBorder="1" applyAlignment="1">
      <alignment horizontal="right" vertical="center"/>
    </xf>
    <xf numFmtId="0" fontId="8" fillId="7" borderId="49" xfId="21" applyFont="1" applyFill="1" applyBorder="1" applyAlignment="1">
      <alignment horizontal="right" vertical="center"/>
    </xf>
    <xf numFmtId="0" fontId="8" fillId="11" borderId="65" xfId="21" applyFont="1" applyFill="1" applyBorder="1" applyAlignment="1">
      <alignment horizontal="center" vertical="center" wrapText="1"/>
    </xf>
    <xf numFmtId="0" fontId="8" fillId="11" borderId="54" xfId="21" applyFont="1" applyFill="1" applyBorder="1" applyAlignment="1">
      <alignment horizontal="center" vertical="center" wrapText="1"/>
    </xf>
    <xf numFmtId="0" fontId="8" fillId="11" borderId="68" xfId="21" applyFont="1" applyFill="1" applyBorder="1" applyAlignment="1">
      <alignment horizontal="center" vertical="center" wrapText="1"/>
    </xf>
    <xf numFmtId="0" fontId="8" fillId="11" borderId="51" xfId="21" applyFont="1" applyFill="1" applyBorder="1" applyAlignment="1">
      <alignment horizontal="center" vertical="center"/>
    </xf>
    <xf numFmtId="0" fontId="8" fillId="11" borderId="32" xfId="21" applyFont="1" applyFill="1" applyBorder="1" applyAlignment="1">
      <alignment horizontal="center" vertical="center"/>
    </xf>
    <xf numFmtId="0" fontId="51" fillId="0" borderId="66" xfId="21" applyFont="1" applyBorder="1" applyAlignment="1">
      <alignment horizontal="center" vertical="center"/>
    </xf>
    <xf numFmtId="0" fontId="51" fillId="0" borderId="67" xfId="21" applyFont="1" applyBorder="1" applyAlignment="1">
      <alignment horizontal="center" vertical="center"/>
    </xf>
    <xf numFmtId="0" fontId="51" fillId="0" borderId="69" xfId="21" applyFont="1" applyBorder="1" applyAlignment="1">
      <alignment horizontal="center" vertical="center"/>
    </xf>
    <xf numFmtId="41" fontId="53" fillId="0" borderId="51" xfId="22" applyFont="1" applyBorder="1" applyAlignment="1">
      <alignment horizontal="center" vertical="center"/>
    </xf>
    <xf numFmtId="41" fontId="53" fillId="0" borderId="32" xfId="22" applyFont="1" applyBorder="1" applyAlignment="1">
      <alignment horizontal="center" vertical="center"/>
    </xf>
    <xf numFmtId="0" fontId="8" fillId="11" borderId="50" xfId="21" applyFont="1" applyFill="1" applyBorder="1" applyAlignment="1">
      <alignment horizontal="center" vertical="center"/>
    </xf>
    <xf numFmtId="41" fontId="29" fillId="0" borderId="14" xfId="22" applyFont="1" applyBorder="1" applyAlignment="1">
      <alignment horizontal="center" vertical="center"/>
    </xf>
    <xf numFmtId="41" fontId="29" fillId="0" borderId="70" xfId="22" applyFont="1" applyBorder="1" applyAlignment="1">
      <alignment horizontal="center" vertical="center"/>
    </xf>
    <xf numFmtId="41" fontId="29" fillId="0" borderId="30" xfId="22" applyFont="1" applyBorder="1" applyAlignment="1">
      <alignment horizontal="center" vertical="center"/>
    </xf>
    <xf numFmtId="0" fontId="2" fillId="0" borderId="46" xfId="21" applyFont="1" applyBorder="1" applyAlignment="1">
      <alignment horizontal="center" vertical="center" wrapText="1"/>
    </xf>
    <xf numFmtId="0" fontId="3" fillId="0" borderId="44" xfId="21" applyBorder="1" applyAlignment="1">
      <alignment horizontal="center" vertical="center"/>
    </xf>
    <xf numFmtId="0" fontId="3" fillId="0" borderId="72" xfId="21" applyBorder="1" applyAlignment="1">
      <alignment horizontal="center" vertical="center"/>
    </xf>
    <xf numFmtId="0" fontId="8" fillId="11" borderId="38" xfId="21" applyFont="1" applyFill="1" applyBorder="1" applyAlignment="1">
      <alignment horizontal="center" vertical="center" wrapText="1"/>
    </xf>
    <xf numFmtId="0" fontId="8" fillId="11" borderId="71" xfId="21" applyFont="1" applyFill="1" applyBorder="1" applyAlignment="1">
      <alignment horizontal="center" vertical="center" wrapText="1"/>
    </xf>
    <xf numFmtId="0" fontId="53" fillId="0" borderId="37" xfId="21" applyFont="1" applyBorder="1" applyAlignment="1">
      <alignment horizontal="center" vertical="center"/>
    </xf>
    <xf numFmtId="0" fontId="53" fillId="0" borderId="36" xfId="21" applyFont="1" applyBorder="1" applyAlignment="1">
      <alignment horizontal="center" vertical="center"/>
    </xf>
    <xf numFmtId="0" fontId="55" fillId="13" borderId="38" xfId="21" applyFont="1" applyFill="1" applyBorder="1" applyAlignment="1">
      <alignment horizontal="right" vertical="center"/>
    </xf>
    <xf numFmtId="0" fontId="55" fillId="13" borderId="37" xfId="21" applyFont="1" applyFill="1" applyBorder="1" applyAlignment="1">
      <alignment horizontal="right" vertical="center"/>
    </xf>
    <xf numFmtId="0" fontId="55" fillId="13" borderId="36" xfId="21" applyFont="1" applyFill="1" applyBorder="1" applyAlignment="1">
      <alignment horizontal="right" vertical="center"/>
    </xf>
    <xf numFmtId="41" fontId="29" fillId="0" borderId="38" xfId="22" applyFont="1" applyBorder="1" applyAlignment="1">
      <alignment horizontal="center" vertical="center"/>
    </xf>
    <xf numFmtId="41" fontId="29" fillId="0" borderId="36" xfId="22" applyFont="1" applyBorder="1" applyAlignment="1">
      <alignment horizontal="center" vertical="center"/>
    </xf>
    <xf numFmtId="0" fontId="3" fillId="0" borderId="48" xfId="21" applyBorder="1" applyAlignment="1">
      <alignment horizontal="center" vertical="center" wrapText="1"/>
    </xf>
    <xf numFmtId="0" fontId="3" fillId="0" borderId="0" xfId="21" applyAlignment="1">
      <alignment horizontal="center" vertical="center"/>
    </xf>
    <xf numFmtId="0" fontId="3" fillId="0" borderId="33" xfId="21" applyBorder="1" applyAlignment="1">
      <alignment horizontal="center" vertical="center"/>
    </xf>
    <xf numFmtId="0" fontId="38" fillId="0" borderId="48" xfId="21" applyFont="1" applyBorder="1" applyAlignment="1">
      <alignment horizontal="left" vertical="center" wrapText="1"/>
    </xf>
    <xf numFmtId="0" fontId="3" fillId="0" borderId="0" xfId="21" applyAlignment="1">
      <alignment horizontal="left" vertical="center"/>
    </xf>
    <xf numFmtId="0" fontId="3" fillId="0" borderId="33" xfId="21" applyBorder="1" applyAlignment="1">
      <alignment horizontal="left" vertical="center"/>
    </xf>
  </cellXfs>
  <cellStyles count="23">
    <cellStyle name="쉼표 [0] 2" xfId="1" xr:uid="{00000000-0005-0000-0000-000000000000}"/>
    <cellStyle name="쉼표 [0] 3" xfId="2" xr:uid="{00000000-0005-0000-0000-000001000000}"/>
    <cellStyle name="쉼표 [0] 4" xfId="3" xr:uid="{00000000-0005-0000-0000-000002000000}"/>
    <cellStyle name="쉼표 [0] 5" xfId="4" xr:uid="{00000000-0005-0000-0000-000003000000}"/>
    <cellStyle name="쉼표 [0] 6" xfId="17" xr:uid="{00000000-0005-0000-0000-000004000000}"/>
    <cellStyle name="쉼표 [0] 7" xfId="19" xr:uid="{00000000-0005-0000-0000-000005000000}"/>
    <cellStyle name="쉼표 [0] 8" xfId="22" xr:uid="{00000000-0005-0000-0000-000006000000}"/>
    <cellStyle name="통화 [0] 2" xfId="5" xr:uid="{00000000-0005-0000-0000-000007000000}"/>
    <cellStyle name="통화 [0] 3" xfId="6" xr:uid="{00000000-0005-0000-0000-000008000000}"/>
    <cellStyle name="통화 [0] 4" xfId="7" xr:uid="{00000000-0005-0000-0000-000009000000}"/>
    <cellStyle name="표준" xfId="0" builtinId="0"/>
    <cellStyle name="표준 10 2 2 2 2" xfId="16" xr:uid="{00000000-0005-0000-0000-00000B000000}"/>
    <cellStyle name="표준 2" xfId="14" xr:uid="{00000000-0005-0000-0000-00000C000000}"/>
    <cellStyle name="표준 2 2" xfId="8" xr:uid="{00000000-0005-0000-0000-00000D000000}"/>
    <cellStyle name="표준 3" xfId="9" xr:uid="{00000000-0005-0000-0000-00000E000000}"/>
    <cellStyle name="표준 4" xfId="10" xr:uid="{00000000-0005-0000-0000-00000F000000}"/>
    <cellStyle name="표준 5" xfId="11" xr:uid="{00000000-0005-0000-0000-000010000000}"/>
    <cellStyle name="표준 6" xfId="12" xr:uid="{00000000-0005-0000-0000-000011000000}"/>
    <cellStyle name="표준 7" xfId="13" xr:uid="{00000000-0005-0000-0000-000012000000}"/>
    <cellStyle name="표준 8" xfId="18" xr:uid="{00000000-0005-0000-0000-000013000000}"/>
    <cellStyle name="표준 9" xfId="21" xr:uid="{00000000-0005-0000-0000-000014000000}"/>
    <cellStyle name="표준_1분기" xfId="15" xr:uid="{00000000-0005-0000-0000-000015000000}"/>
    <cellStyle name="하이퍼링크" xfId="20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95249</xdr:rowOff>
    </xdr:from>
    <xdr:ext cx="8529204" cy="1818410"/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10399"/>
          <a:ext cx="8529204" cy="1818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60614</xdr:colOff>
      <xdr:row>13</xdr:row>
      <xdr:rowOff>25976</xdr:rowOff>
    </xdr:from>
    <xdr:ext cx="8485909" cy="3553691"/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750126"/>
          <a:ext cx="8485909" cy="3553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Q24"/>
  <sheetViews>
    <sheetView tabSelected="1" zoomScaleNormal="100" workbookViewId="0">
      <selection activeCell="B1" sqref="B1:O1"/>
    </sheetView>
  </sheetViews>
  <sheetFormatPr defaultColWidth="8.87890625" defaultRowHeight="16.899999999999999"/>
  <cols>
    <col min="1" max="1" width="1.1171875" style="21" customWidth="1"/>
    <col min="2" max="3" width="7.64453125" style="24" customWidth="1"/>
    <col min="4" max="4" width="10.1171875" style="21" customWidth="1"/>
    <col min="5" max="5" width="10.52734375" style="21" customWidth="1"/>
    <col min="6" max="6" width="11.234375" style="21" bestFit="1" customWidth="1"/>
    <col min="7" max="7" width="13.52734375" style="21" customWidth="1"/>
    <col min="8" max="9" width="11.234375" style="21" customWidth="1"/>
    <col min="10" max="12" width="15.52734375" style="21" customWidth="1"/>
    <col min="13" max="13" width="15.87890625" style="21" customWidth="1"/>
    <col min="14" max="14" width="20.1171875" style="21" customWidth="1"/>
    <col min="15" max="15" width="14.1171875" style="24" bestFit="1" customWidth="1"/>
    <col min="16" max="16" width="12.3515625" style="23" customWidth="1"/>
    <col min="17" max="17" width="9.234375" style="22" bestFit="1" customWidth="1"/>
    <col min="18" max="16384" width="8.87890625" style="21"/>
  </cols>
  <sheetData>
    <row r="1" spans="2:17" ht="25.5">
      <c r="B1" s="216" t="s">
        <v>169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2:17" s="60" customFormat="1" ht="38.25" customHeight="1" thickBot="1">
      <c r="B2" s="50" t="s">
        <v>178</v>
      </c>
      <c r="C2" s="50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63"/>
      <c r="P2" s="62"/>
      <c r="Q2" s="61"/>
    </row>
    <row r="3" spans="2:17" ht="33" customHeight="1">
      <c r="B3" s="190" t="s">
        <v>36</v>
      </c>
      <c r="C3" s="191" t="s">
        <v>35</v>
      </c>
      <c r="D3" s="191" t="s">
        <v>34</v>
      </c>
      <c r="E3" s="191" t="s">
        <v>33</v>
      </c>
      <c r="F3" s="191" t="s">
        <v>171</v>
      </c>
      <c r="G3" s="191" t="s">
        <v>32</v>
      </c>
      <c r="H3" s="191" t="s">
        <v>31</v>
      </c>
      <c r="I3" s="191" t="s">
        <v>172</v>
      </c>
      <c r="J3" s="191" t="s">
        <v>30</v>
      </c>
      <c r="K3" s="191" t="s">
        <v>173</v>
      </c>
      <c r="L3" s="191" t="s">
        <v>174</v>
      </c>
      <c r="M3" s="192" t="s">
        <v>44</v>
      </c>
      <c r="N3" s="189" t="s">
        <v>43</v>
      </c>
      <c r="O3" s="22"/>
      <c r="P3" s="21"/>
      <c r="Q3" s="21"/>
    </row>
    <row r="4" spans="2:17" ht="30" customHeight="1">
      <c r="B4" s="44" t="s">
        <v>27</v>
      </c>
      <c r="C4" s="47"/>
      <c r="D4" s="46"/>
      <c r="E4" s="209"/>
      <c r="F4" s="194"/>
      <c r="G4" s="195"/>
      <c r="H4" s="195"/>
      <c r="I4" s="195"/>
      <c r="J4" s="195"/>
      <c r="K4" s="196"/>
      <c r="L4" s="196"/>
      <c r="M4" s="195"/>
      <c r="N4" s="59"/>
      <c r="O4" s="207" t="s">
        <v>42</v>
      </c>
      <c r="P4" s="31"/>
      <c r="Q4" s="21"/>
    </row>
    <row r="5" spans="2:17" ht="30" customHeight="1">
      <c r="B5" s="45" t="s">
        <v>24</v>
      </c>
      <c r="C5" s="43"/>
      <c r="D5" s="42"/>
      <c r="E5" s="209"/>
      <c r="F5" s="194"/>
      <c r="G5" s="195"/>
      <c r="H5" s="195"/>
      <c r="I5" s="195"/>
      <c r="J5" s="196"/>
      <c r="K5" s="196"/>
      <c r="L5" s="196"/>
      <c r="M5" s="195"/>
      <c r="N5" s="58"/>
      <c r="O5" s="206" t="s">
        <v>41</v>
      </c>
      <c r="P5" s="21"/>
      <c r="Q5" s="21"/>
    </row>
    <row r="6" spans="2:17" ht="30" customHeight="1">
      <c r="B6" s="45" t="s">
        <v>22</v>
      </c>
      <c r="C6" s="43"/>
      <c r="D6" s="42"/>
      <c r="E6" s="209"/>
      <c r="F6" s="194"/>
      <c r="G6" s="195"/>
      <c r="H6" s="195"/>
      <c r="I6" s="195"/>
      <c r="J6" s="196"/>
      <c r="K6" s="196"/>
      <c r="L6" s="196"/>
      <c r="M6" s="195"/>
      <c r="N6" s="58"/>
      <c r="O6" s="207" t="s">
        <v>40</v>
      </c>
      <c r="P6" s="21"/>
      <c r="Q6" s="21"/>
    </row>
    <row r="7" spans="2:17" ht="30" customHeight="1">
      <c r="B7" s="44" t="s">
        <v>39</v>
      </c>
      <c r="C7" s="43"/>
      <c r="D7" s="42"/>
      <c r="E7" s="209"/>
      <c r="F7" s="194"/>
      <c r="G7" s="195"/>
      <c r="H7" s="195"/>
      <c r="I7" s="195"/>
      <c r="J7" s="196"/>
      <c r="K7" s="196"/>
      <c r="L7" s="196"/>
      <c r="M7" s="195"/>
      <c r="N7" s="58"/>
      <c r="O7" s="207" t="s">
        <v>38</v>
      </c>
      <c r="P7" s="21"/>
      <c r="Q7" s="21"/>
    </row>
    <row r="8" spans="2:17" ht="30" customHeight="1">
      <c r="B8" s="44" t="s">
        <v>18</v>
      </c>
      <c r="C8" s="43"/>
      <c r="D8" s="42"/>
      <c r="E8" s="209"/>
      <c r="F8" s="194"/>
      <c r="G8" s="195"/>
      <c r="H8" s="195"/>
      <c r="I8" s="195"/>
      <c r="J8" s="196"/>
      <c r="K8" s="196"/>
      <c r="L8" s="196"/>
      <c r="M8" s="195"/>
      <c r="N8" s="58"/>
      <c r="O8" s="213" t="s">
        <v>37</v>
      </c>
      <c r="P8" s="21"/>
      <c r="Q8" s="21"/>
    </row>
    <row r="9" spans="2:17" ht="30" customHeight="1" thickBot="1">
      <c r="B9" s="37"/>
      <c r="C9" s="36"/>
      <c r="D9" s="35"/>
      <c r="E9" s="197"/>
      <c r="F9" s="198"/>
      <c r="G9" s="198"/>
      <c r="H9" s="198"/>
      <c r="I9" s="198"/>
      <c r="J9" s="199"/>
      <c r="K9" s="212"/>
      <c r="L9" s="212"/>
      <c r="M9" s="197"/>
      <c r="N9" s="57"/>
      <c r="O9" s="22"/>
      <c r="P9" s="21"/>
      <c r="Q9" s="21"/>
    </row>
    <row r="10" spans="2:17" ht="30" customHeight="1" thickTop="1">
      <c r="B10" s="30" t="s">
        <v>16</v>
      </c>
      <c r="C10" s="29"/>
      <c r="D10" s="56"/>
      <c r="E10" s="200"/>
      <c r="F10" s="200"/>
      <c r="G10" s="200"/>
      <c r="H10" s="200"/>
      <c r="I10" s="200"/>
      <c r="J10" s="200"/>
      <c r="K10" s="200"/>
      <c r="L10" s="200"/>
      <c r="M10" s="200"/>
      <c r="N10" s="55"/>
      <c r="O10" s="22"/>
      <c r="P10" s="21"/>
      <c r="Q10" s="21"/>
    </row>
    <row r="11" spans="2:17" ht="30" customHeight="1" thickBot="1">
      <c r="B11" s="27" t="s">
        <v>14</v>
      </c>
      <c r="C11" s="26"/>
      <c r="D11" s="26"/>
      <c r="E11" s="201">
        <f>SUM(E4:E10)</f>
        <v>0</v>
      </c>
      <c r="F11" s="201">
        <f>SUM(F4:F10)</f>
        <v>0</v>
      </c>
      <c r="G11" s="201">
        <f>SUM(G4:G10)</f>
        <v>0</v>
      </c>
      <c r="H11" s="217">
        <f>SUM(H10:I10)</f>
        <v>0</v>
      </c>
      <c r="I11" s="217"/>
      <c r="J11" s="201">
        <f>SUM(J4:J10)</f>
        <v>0</v>
      </c>
      <c r="K11" s="201">
        <f t="shared" ref="K11:L11" si="0">SUM(K4:K10)</f>
        <v>0</v>
      </c>
      <c r="L11" s="201">
        <f t="shared" si="0"/>
        <v>0</v>
      </c>
      <c r="M11" s="201">
        <f>SUM(M4:M10)</f>
        <v>0</v>
      </c>
      <c r="N11" s="54"/>
      <c r="O11" s="22"/>
      <c r="P11" s="53"/>
      <c r="Q11" s="21"/>
    </row>
    <row r="12" spans="2:17" ht="53.25" customHeight="1">
      <c r="B12" s="221" t="s">
        <v>175</v>
      </c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1"/>
    </row>
    <row r="13" spans="2:17" ht="12" customHeight="1">
      <c r="B13" s="52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2:17" ht="30" customHeight="1" thickBot="1">
      <c r="B14" s="50" t="s">
        <v>177</v>
      </c>
      <c r="C14" s="50"/>
      <c r="D14" s="49"/>
      <c r="E14" s="49"/>
      <c r="F14" s="48"/>
      <c r="G14" s="48"/>
      <c r="H14" s="48"/>
      <c r="I14" s="48"/>
      <c r="J14" s="48"/>
      <c r="K14" s="48"/>
      <c r="L14" s="48"/>
    </row>
    <row r="15" spans="2:17" ht="33" customHeight="1">
      <c r="B15" s="190" t="s">
        <v>36</v>
      </c>
      <c r="C15" s="191" t="s">
        <v>35</v>
      </c>
      <c r="D15" s="191" t="s">
        <v>34</v>
      </c>
      <c r="E15" s="191" t="s">
        <v>33</v>
      </c>
      <c r="F15" s="191" t="s">
        <v>171</v>
      </c>
      <c r="G15" s="191" t="s">
        <v>32</v>
      </c>
      <c r="H15" s="191" t="s">
        <v>31</v>
      </c>
      <c r="I15" s="191" t="s">
        <v>172</v>
      </c>
      <c r="J15" s="191" t="s">
        <v>30</v>
      </c>
      <c r="K15" s="192" t="s">
        <v>44</v>
      </c>
      <c r="L15" s="192" t="s">
        <v>29</v>
      </c>
      <c r="M15" s="193" t="s">
        <v>28</v>
      </c>
      <c r="N15" s="206"/>
      <c r="O15" s="21"/>
      <c r="P15" s="21"/>
      <c r="Q15" s="21"/>
    </row>
    <row r="16" spans="2:17" s="22" customFormat="1" ht="30" customHeight="1">
      <c r="B16" s="44" t="s">
        <v>27</v>
      </c>
      <c r="C16" s="47"/>
      <c r="D16" s="46"/>
      <c r="E16" s="208"/>
      <c r="F16" s="41"/>
      <c r="G16" s="40"/>
      <c r="H16" s="40"/>
      <c r="I16" s="40"/>
      <c r="J16" s="40"/>
      <c r="K16" s="40"/>
      <c r="L16" s="38"/>
      <c r="M16" s="219" t="s">
        <v>26</v>
      </c>
      <c r="N16" s="207" t="s">
        <v>25</v>
      </c>
    </row>
    <row r="17" spans="2:17" s="22" customFormat="1" ht="30" customHeight="1">
      <c r="B17" s="45" t="s">
        <v>24</v>
      </c>
      <c r="C17" s="43"/>
      <c r="D17" s="42"/>
      <c r="E17" s="208"/>
      <c r="F17" s="41"/>
      <c r="G17" s="40"/>
      <c r="H17" s="40"/>
      <c r="I17" s="40"/>
      <c r="J17" s="39"/>
      <c r="K17" s="39"/>
      <c r="L17" s="38"/>
      <c r="M17" s="219"/>
      <c r="N17" s="206" t="s">
        <v>23</v>
      </c>
    </row>
    <row r="18" spans="2:17" s="22" customFormat="1" ht="30" customHeight="1">
      <c r="B18" s="45" t="s">
        <v>22</v>
      </c>
      <c r="C18" s="43"/>
      <c r="D18" s="42"/>
      <c r="E18" s="208"/>
      <c r="F18" s="41"/>
      <c r="G18" s="40"/>
      <c r="H18" s="40"/>
      <c r="I18" s="40"/>
      <c r="J18" s="39"/>
      <c r="K18" s="39"/>
      <c r="L18" s="38"/>
      <c r="M18" s="219"/>
      <c r="N18" s="207" t="s">
        <v>21</v>
      </c>
    </row>
    <row r="19" spans="2:17" s="22" customFormat="1" ht="30" customHeight="1">
      <c r="B19" s="44" t="s">
        <v>20</v>
      </c>
      <c r="C19" s="43"/>
      <c r="D19" s="42"/>
      <c r="E19" s="208"/>
      <c r="F19" s="41"/>
      <c r="G19" s="40"/>
      <c r="H19" s="40"/>
      <c r="I19" s="40"/>
      <c r="J19" s="39"/>
      <c r="K19" s="39"/>
      <c r="L19" s="38"/>
      <c r="M19" s="219"/>
      <c r="N19" s="207" t="s">
        <v>19</v>
      </c>
    </row>
    <row r="20" spans="2:17" s="22" customFormat="1" ht="30" customHeight="1">
      <c r="B20" s="44" t="s">
        <v>18</v>
      </c>
      <c r="C20" s="43"/>
      <c r="D20" s="42"/>
      <c r="E20" s="208"/>
      <c r="F20" s="41"/>
      <c r="G20" s="40"/>
      <c r="H20" s="40"/>
      <c r="I20" s="40"/>
      <c r="J20" s="39"/>
      <c r="K20" s="39"/>
      <c r="L20" s="38"/>
      <c r="M20" s="219"/>
      <c r="N20" s="214" t="s">
        <v>176</v>
      </c>
    </row>
    <row r="21" spans="2:17" ht="36.75" customHeight="1" thickBot="1">
      <c r="B21" s="37"/>
      <c r="C21" s="36"/>
      <c r="D21" s="35"/>
      <c r="E21" s="33"/>
      <c r="F21" s="32"/>
      <c r="G21" s="32"/>
      <c r="H21" s="32"/>
      <c r="I21" s="32"/>
      <c r="J21" s="34"/>
      <c r="K21" s="33"/>
      <c r="L21" s="32"/>
      <c r="M21" s="220"/>
      <c r="N21" s="215" t="s">
        <v>17</v>
      </c>
      <c r="O21" s="21"/>
      <c r="P21" s="21"/>
      <c r="Q21" s="21"/>
    </row>
    <row r="22" spans="2:17" ht="28.5" customHeight="1" thickTop="1">
      <c r="B22" s="30" t="s">
        <v>16</v>
      </c>
      <c r="C22" s="29"/>
      <c r="D22" s="28"/>
      <c r="E22" s="203"/>
      <c r="F22" s="203"/>
      <c r="G22" s="203"/>
      <c r="H22" s="204"/>
      <c r="I22" s="204"/>
      <c r="J22" s="203"/>
      <c r="K22" s="203"/>
      <c r="L22" s="203"/>
      <c r="M22" s="202"/>
      <c r="N22" s="214" t="s">
        <v>15</v>
      </c>
      <c r="O22" s="21"/>
      <c r="P22" s="21"/>
      <c r="Q22" s="21"/>
    </row>
    <row r="23" spans="2:17" ht="28.5" customHeight="1" thickBot="1">
      <c r="B23" s="27" t="s">
        <v>14</v>
      </c>
      <c r="C23" s="26"/>
      <c r="D23" s="26"/>
      <c r="E23" s="205">
        <f>SUM(E16:E22)</f>
        <v>0</v>
      </c>
      <c r="F23" s="205">
        <f>SUM(F16:F22)</f>
        <v>0</v>
      </c>
      <c r="G23" s="205">
        <f>SUM(G16:G22)</f>
        <v>0</v>
      </c>
      <c r="H23" s="218">
        <f>SUM(H22:I22)</f>
        <v>0</v>
      </c>
      <c r="I23" s="218"/>
      <c r="J23" s="205">
        <f>SUM(J16:J22)</f>
        <v>0</v>
      </c>
      <c r="K23" s="205">
        <f>SUM(K16:K22)</f>
        <v>0</v>
      </c>
      <c r="L23" s="205">
        <f>SUM(L16:L22)</f>
        <v>0</v>
      </c>
      <c r="M23" s="25"/>
      <c r="N23" s="23"/>
      <c r="O23" s="21"/>
      <c r="P23" s="21"/>
      <c r="Q23" s="21"/>
    </row>
    <row r="24" spans="2:17">
      <c r="O24" s="23"/>
    </row>
  </sheetData>
  <mergeCells count="5">
    <mergeCell ref="B1:O1"/>
    <mergeCell ref="H11:I11"/>
    <mergeCell ref="H23:I23"/>
    <mergeCell ref="M16:M21"/>
    <mergeCell ref="B12:N12"/>
  </mergeCells>
  <phoneticPr fontId="7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3"/>
  <sheetViews>
    <sheetView topLeftCell="A7" workbookViewId="0">
      <selection sqref="A1:M1"/>
    </sheetView>
  </sheetViews>
  <sheetFormatPr defaultColWidth="8.87890625" defaultRowHeight="16.899999999999999"/>
  <cols>
    <col min="1" max="1" width="4" style="65" customWidth="1"/>
    <col min="2" max="3" width="11.52734375" style="65" bestFit="1" customWidth="1"/>
    <col min="4" max="4" width="9" style="65" customWidth="1"/>
    <col min="5" max="5" width="14.3515625" style="65" customWidth="1"/>
    <col min="6" max="6" width="4.76171875" style="65" customWidth="1"/>
    <col min="7" max="7" width="7.76171875" style="67" customWidth="1"/>
    <col min="8" max="8" width="12.64453125" style="66" customWidth="1"/>
    <col min="9" max="9" width="13.87890625" style="66" customWidth="1"/>
    <col min="10" max="10" width="8.87890625" style="65"/>
    <col min="11" max="11" width="9" style="65" customWidth="1"/>
    <col min="12" max="12" width="14.234375" style="65" customWidth="1"/>
    <col min="13" max="13" width="15.41015625" style="65" customWidth="1"/>
    <col min="14" max="16384" width="8.87890625" style="65"/>
  </cols>
  <sheetData>
    <row r="1" spans="1:13" ht="31.15">
      <c r="A1" s="222" t="s">
        <v>170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3" spans="1:13">
      <c r="A3" s="71" t="s">
        <v>58</v>
      </c>
      <c r="B3" s="71" t="s">
        <v>57</v>
      </c>
      <c r="C3" s="71" t="s">
        <v>56</v>
      </c>
      <c r="D3" s="71" t="s">
        <v>55</v>
      </c>
      <c r="E3" s="71" t="s">
        <v>54</v>
      </c>
      <c r="F3" s="71" t="s">
        <v>53</v>
      </c>
      <c r="G3" s="73" t="s">
        <v>52</v>
      </c>
      <c r="H3" s="72" t="s">
        <v>51</v>
      </c>
      <c r="I3" s="72" t="s">
        <v>50</v>
      </c>
      <c r="J3" s="71" t="s">
        <v>49</v>
      </c>
      <c r="K3" s="71" t="s">
        <v>48</v>
      </c>
      <c r="L3" s="71" t="s">
        <v>47</v>
      </c>
      <c r="M3" s="71" t="s">
        <v>46</v>
      </c>
    </row>
    <row r="4" spans="1:13">
      <c r="A4" s="71">
        <v>1</v>
      </c>
      <c r="B4" s="68"/>
      <c r="C4" s="68"/>
      <c r="D4" s="68"/>
      <c r="E4" s="68"/>
      <c r="F4" s="68"/>
      <c r="G4" s="70"/>
      <c r="H4" s="69"/>
      <c r="I4" s="69"/>
      <c r="J4" s="68"/>
      <c r="K4" s="68"/>
      <c r="L4" s="68"/>
      <c r="M4" s="68"/>
    </row>
    <row r="5" spans="1:13">
      <c r="A5" s="71">
        <v>2</v>
      </c>
      <c r="B5" s="68"/>
      <c r="C5" s="68"/>
      <c r="D5" s="68"/>
      <c r="E5" s="68"/>
      <c r="F5" s="68"/>
      <c r="G5" s="70"/>
      <c r="H5" s="69"/>
      <c r="I5" s="69"/>
      <c r="J5" s="68"/>
      <c r="K5" s="68"/>
      <c r="L5" s="68"/>
      <c r="M5" s="68"/>
    </row>
    <row r="6" spans="1:13">
      <c r="A6" s="71">
        <v>3</v>
      </c>
      <c r="B6" s="68"/>
      <c r="C6" s="68"/>
      <c r="D6" s="68"/>
      <c r="E6" s="68"/>
      <c r="F6" s="68"/>
      <c r="G6" s="70"/>
      <c r="H6" s="69"/>
      <c r="I6" s="69"/>
      <c r="J6" s="68"/>
      <c r="K6" s="68"/>
      <c r="L6" s="68"/>
      <c r="M6" s="68"/>
    </row>
    <row r="7" spans="1:13">
      <c r="A7" s="71">
        <v>4</v>
      </c>
      <c r="B7" s="68"/>
      <c r="C7" s="68"/>
      <c r="D7" s="68"/>
      <c r="E7" s="68"/>
      <c r="F7" s="68"/>
      <c r="G7" s="70"/>
      <c r="H7" s="69"/>
      <c r="I7" s="69"/>
      <c r="J7" s="68"/>
      <c r="K7" s="68"/>
      <c r="L7" s="68"/>
      <c r="M7" s="68"/>
    </row>
    <row r="8" spans="1:13">
      <c r="A8" s="71">
        <v>5</v>
      </c>
      <c r="B8" s="68"/>
      <c r="C8" s="68"/>
      <c r="D8" s="68"/>
      <c r="E8" s="68"/>
      <c r="F8" s="68"/>
      <c r="G8" s="70"/>
      <c r="H8" s="69"/>
      <c r="I8" s="69"/>
      <c r="J8" s="68"/>
      <c r="K8" s="68"/>
      <c r="L8" s="68"/>
      <c r="M8" s="68"/>
    </row>
    <row r="9" spans="1:13">
      <c r="A9" s="71">
        <v>6</v>
      </c>
      <c r="B9" s="68"/>
      <c r="C9" s="68"/>
      <c r="D9" s="68"/>
      <c r="E9" s="68"/>
      <c r="F9" s="68"/>
      <c r="G9" s="70"/>
      <c r="H9" s="69"/>
      <c r="I9" s="69"/>
      <c r="J9" s="68"/>
      <c r="K9" s="68"/>
      <c r="L9" s="68"/>
      <c r="M9" s="68"/>
    </row>
    <row r="10" spans="1:13">
      <c r="A10" s="71">
        <v>7</v>
      </c>
      <c r="B10" s="68"/>
      <c r="C10" s="68"/>
      <c r="D10" s="68"/>
      <c r="E10" s="68"/>
      <c r="F10" s="68"/>
      <c r="G10" s="70"/>
      <c r="H10" s="69"/>
      <c r="I10" s="69"/>
      <c r="J10" s="68"/>
      <c r="K10" s="68"/>
      <c r="L10" s="68"/>
      <c r="M10" s="68"/>
    </row>
    <row r="11" spans="1:13">
      <c r="A11" s="71">
        <v>8</v>
      </c>
      <c r="B11" s="68"/>
      <c r="C11" s="68"/>
      <c r="D11" s="68"/>
      <c r="E11" s="68"/>
      <c r="F11" s="68"/>
      <c r="G11" s="70"/>
      <c r="H11" s="69"/>
      <c r="I11" s="69"/>
      <c r="J11" s="68"/>
      <c r="K11" s="68"/>
      <c r="L11" s="68"/>
      <c r="M11" s="68"/>
    </row>
    <row r="12" spans="1:13">
      <c r="A12" s="71">
        <v>9</v>
      </c>
      <c r="B12" s="68"/>
      <c r="C12" s="68"/>
      <c r="D12" s="68"/>
      <c r="E12" s="68"/>
      <c r="F12" s="68"/>
      <c r="G12" s="70"/>
      <c r="H12" s="69"/>
      <c r="I12" s="69"/>
      <c r="J12" s="68"/>
      <c r="K12" s="68"/>
      <c r="L12" s="68"/>
      <c r="M12" s="68"/>
    </row>
    <row r="13" spans="1:13">
      <c r="A13" s="71">
        <v>10</v>
      </c>
      <c r="B13" s="68"/>
      <c r="C13" s="68"/>
      <c r="D13" s="68"/>
      <c r="E13" s="68"/>
      <c r="F13" s="68"/>
      <c r="G13" s="70"/>
      <c r="H13" s="69"/>
      <c r="I13" s="69"/>
      <c r="J13" s="68"/>
      <c r="K13" s="68"/>
      <c r="L13" s="68"/>
      <c r="M13" s="68"/>
    </row>
    <row r="14" spans="1:13">
      <c r="A14" s="71">
        <v>11</v>
      </c>
      <c r="B14" s="68"/>
      <c r="C14" s="68"/>
      <c r="D14" s="68"/>
      <c r="E14" s="68"/>
      <c r="F14" s="68"/>
      <c r="G14" s="70"/>
      <c r="H14" s="69"/>
      <c r="I14" s="69"/>
      <c r="J14" s="68"/>
      <c r="K14" s="68"/>
      <c r="L14" s="68"/>
      <c r="M14" s="68"/>
    </row>
    <row r="15" spans="1:13">
      <c r="A15" s="71">
        <v>12</v>
      </c>
      <c r="B15" s="68"/>
      <c r="C15" s="68"/>
      <c r="D15" s="68"/>
      <c r="E15" s="68"/>
      <c r="F15" s="68"/>
      <c r="G15" s="70"/>
      <c r="H15" s="69"/>
      <c r="I15" s="69"/>
      <c r="J15" s="68"/>
      <c r="K15" s="68"/>
      <c r="L15" s="68"/>
      <c r="M15" s="68"/>
    </row>
    <row r="16" spans="1:13">
      <c r="A16" s="71">
        <v>13</v>
      </c>
      <c r="B16" s="68"/>
      <c r="C16" s="68"/>
      <c r="D16" s="68"/>
      <c r="E16" s="68"/>
      <c r="F16" s="68"/>
      <c r="G16" s="70"/>
      <c r="H16" s="69"/>
      <c r="I16" s="69"/>
      <c r="J16" s="68"/>
      <c r="K16" s="68"/>
      <c r="L16" s="68"/>
      <c r="M16" s="68"/>
    </row>
    <row r="17" spans="1:13">
      <c r="A17" s="71">
        <v>14</v>
      </c>
      <c r="B17" s="68"/>
      <c r="C17" s="68"/>
      <c r="D17" s="68"/>
      <c r="E17" s="68"/>
      <c r="F17" s="68"/>
      <c r="G17" s="70"/>
      <c r="H17" s="69"/>
      <c r="I17" s="69"/>
      <c r="J17" s="68"/>
      <c r="K17" s="68"/>
      <c r="L17" s="68"/>
      <c r="M17" s="68"/>
    </row>
    <row r="18" spans="1:13">
      <c r="A18" s="71">
        <v>15</v>
      </c>
      <c r="B18" s="68"/>
      <c r="C18" s="68"/>
      <c r="D18" s="68"/>
      <c r="E18" s="68"/>
      <c r="F18" s="68"/>
      <c r="G18" s="70"/>
      <c r="H18" s="69"/>
      <c r="I18" s="69"/>
      <c r="J18" s="68"/>
      <c r="K18" s="68"/>
      <c r="L18" s="68"/>
      <c r="M18" s="68"/>
    </row>
    <row r="19" spans="1:13">
      <c r="A19" s="71">
        <v>16</v>
      </c>
      <c r="B19" s="68"/>
      <c r="C19" s="68"/>
      <c r="D19" s="68"/>
      <c r="E19" s="68"/>
      <c r="F19" s="68"/>
      <c r="G19" s="70"/>
      <c r="H19" s="69"/>
      <c r="I19" s="69"/>
      <c r="J19" s="68"/>
      <c r="K19" s="68"/>
      <c r="L19" s="68"/>
      <c r="M19" s="68"/>
    </row>
    <row r="20" spans="1:13">
      <c r="A20" s="71">
        <v>17</v>
      </c>
      <c r="B20" s="68"/>
      <c r="C20" s="68"/>
      <c r="D20" s="68"/>
      <c r="E20" s="68"/>
      <c r="F20" s="68"/>
      <c r="G20" s="70"/>
      <c r="H20" s="69"/>
      <c r="I20" s="69"/>
      <c r="J20" s="68"/>
      <c r="K20" s="68"/>
      <c r="L20" s="68"/>
      <c r="M20" s="68"/>
    </row>
    <row r="21" spans="1:13">
      <c r="A21" s="71">
        <v>18</v>
      </c>
      <c r="B21" s="68"/>
      <c r="C21" s="68"/>
      <c r="D21" s="68"/>
      <c r="E21" s="68"/>
      <c r="F21" s="68"/>
      <c r="G21" s="70"/>
      <c r="H21" s="69"/>
      <c r="I21" s="69"/>
      <c r="J21" s="68"/>
      <c r="K21" s="68"/>
      <c r="L21" s="68"/>
      <c r="M21" s="68"/>
    </row>
    <row r="22" spans="1:13">
      <c r="A22" s="71">
        <v>19</v>
      </c>
      <c r="B22" s="68"/>
      <c r="C22" s="68"/>
      <c r="D22" s="68"/>
      <c r="E22" s="68"/>
      <c r="F22" s="68"/>
      <c r="G22" s="70"/>
      <c r="H22" s="69"/>
      <c r="I22" s="69"/>
      <c r="J22" s="68"/>
      <c r="K22" s="68"/>
      <c r="L22" s="68"/>
      <c r="M22" s="68"/>
    </row>
    <row r="23" spans="1:13">
      <c r="A23" s="71">
        <v>20</v>
      </c>
      <c r="B23" s="68"/>
      <c r="C23" s="68"/>
      <c r="D23" s="68"/>
      <c r="E23" s="68"/>
      <c r="F23" s="68"/>
      <c r="G23" s="70"/>
      <c r="H23" s="69"/>
      <c r="I23" s="69"/>
      <c r="J23" s="68"/>
      <c r="K23" s="68"/>
      <c r="L23" s="68"/>
      <c r="M23" s="68"/>
    </row>
    <row r="24" spans="1:13">
      <c r="A24" s="71">
        <v>21</v>
      </c>
      <c r="B24" s="68"/>
      <c r="C24" s="68"/>
      <c r="D24" s="68"/>
      <c r="E24" s="68"/>
      <c r="F24" s="68"/>
      <c r="G24" s="70"/>
      <c r="H24" s="69"/>
      <c r="I24" s="69"/>
      <c r="J24" s="68"/>
      <c r="K24" s="68"/>
      <c r="L24" s="68"/>
      <c r="M24" s="68"/>
    </row>
    <row r="25" spans="1:13">
      <c r="A25" s="71">
        <v>22</v>
      </c>
      <c r="B25" s="68"/>
      <c r="C25" s="68"/>
      <c r="D25" s="68"/>
      <c r="E25" s="68"/>
      <c r="F25" s="68"/>
      <c r="G25" s="70"/>
      <c r="H25" s="69"/>
      <c r="I25" s="69"/>
      <c r="J25" s="68"/>
      <c r="K25" s="68"/>
      <c r="L25" s="68"/>
      <c r="M25" s="68"/>
    </row>
    <row r="26" spans="1:13">
      <c r="A26" s="71">
        <v>23</v>
      </c>
      <c r="B26" s="68"/>
      <c r="C26" s="68"/>
      <c r="D26" s="68"/>
      <c r="E26" s="68"/>
      <c r="F26" s="68"/>
      <c r="G26" s="70"/>
      <c r="H26" s="69"/>
      <c r="I26" s="69"/>
      <c r="J26" s="68"/>
      <c r="K26" s="68"/>
      <c r="L26" s="68"/>
      <c r="M26" s="68"/>
    </row>
    <row r="27" spans="1:13">
      <c r="A27" s="71">
        <v>24</v>
      </c>
      <c r="B27" s="68"/>
      <c r="C27" s="68"/>
      <c r="D27" s="68"/>
      <c r="E27" s="68"/>
      <c r="F27" s="68"/>
      <c r="G27" s="70"/>
      <c r="H27" s="69"/>
      <c r="I27" s="69"/>
      <c r="J27" s="68"/>
      <c r="K27" s="68"/>
      <c r="L27" s="68"/>
      <c r="M27" s="68"/>
    </row>
    <row r="28" spans="1:13">
      <c r="A28" s="71">
        <v>25</v>
      </c>
      <c r="B28" s="68"/>
      <c r="C28" s="68"/>
      <c r="D28" s="68"/>
      <c r="E28" s="68"/>
      <c r="F28" s="68"/>
      <c r="G28" s="70"/>
      <c r="H28" s="69"/>
      <c r="I28" s="69"/>
      <c r="J28" s="68"/>
      <c r="K28" s="68"/>
      <c r="L28" s="68"/>
      <c r="M28" s="68"/>
    </row>
    <row r="29" spans="1:13">
      <c r="A29" s="71">
        <v>26</v>
      </c>
      <c r="B29" s="68"/>
      <c r="C29" s="68"/>
      <c r="D29" s="68"/>
      <c r="E29" s="68"/>
      <c r="F29" s="68"/>
      <c r="G29" s="70"/>
      <c r="H29" s="69"/>
      <c r="I29" s="69"/>
      <c r="J29" s="68"/>
      <c r="K29" s="68"/>
      <c r="L29" s="68"/>
      <c r="M29" s="68"/>
    </row>
    <row r="30" spans="1:13">
      <c r="A30" s="71">
        <v>27</v>
      </c>
      <c r="B30" s="68"/>
      <c r="C30" s="68"/>
      <c r="D30" s="68"/>
      <c r="E30" s="68"/>
      <c r="F30" s="68"/>
      <c r="G30" s="70"/>
      <c r="H30" s="69"/>
      <c r="I30" s="69"/>
      <c r="J30" s="68"/>
      <c r="K30" s="68"/>
      <c r="L30" s="68"/>
      <c r="M30" s="68"/>
    </row>
    <row r="31" spans="1:13">
      <c r="A31" s="71">
        <v>28</v>
      </c>
      <c r="B31" s="68"/>
      <c r="C31" s="68"/>
      <c r="D31" s="68"/>
      <c r="E31" s="68"/>
      <c r="F31" s="68"/>
      <c r="G31" s="70"/>
      <c r="H31" s="69"/>
      <c r="I31" s="69"/>
      <c r="J31" s="68"/>
      <c r="K31" s="68"/>
      <c r="L31" s="68"/>
      <c r="M31" s="68"/>
    </row>
    <row r="32" spans="1:13">
      <c r="A32" s="71">
        <v>29</v>
      </c>
      <c r="B32" s="68"/>
      <c r="C32" s="68"/>
      <c r="D32" s="68"/>
      <c r="E32" s="68"/>
      <c r="F32" s="68"/>
      <c r="G32" s="70"/>
      <c r="H32" s="69"/>
      <c r="I32" s="69"/>
      <c r="J32" s="68"/>
      <c r="K32" s="68"/>
      <c r="L32" s="68"/>
      <c r="M32" s="68"/>
    </row>
    <row r="33" spans="1:13">
      <c r="A33" s="71">
        <v>30</v>
      </c>
      <c r="B33" s="68"/>
      <c r="C33" s="68"/>
      <c r="D33" s="68"/>
      <c r="E33" s="68"/>
      <c r="F33" s="68"/>
      <c r="G33" s="70"/>
      <c r="H33" s="69"/>
      <c r="I33" s="69"/>
      <c r="J33" s="68"/>
      <c r="K33" s="68"/>
      <c r="L33" s="68"/>
      <c r="M33" s="68"/>
    </row>
    <row r="34" spans="1:13">
      <c r="A34" s="71">
        <v>31</v>
      </c>
      <c r="B34" s="68"/>
      <c r="C34" s="68"/>
      <c r="D34" s="68"/>
      <c r="E34" s="68"/>
      <c r="F34" s="68"/>
      <c r="G34" s="70"/>
      <c r="H34" s="69"/>
      <c r="I34" s="69"/>
      <c r="J34" s="68"/>
      <c r="K34" s="68"/>
      <c r="L34" s="68"/>
      <c r="M34" s="68"/>
    </row>
    <row r="35" spans="1:13">
      <c r="A35" s="71">
        <v>32</v>
      </c>
      <c r="B35" s="68"/>
      <c r="C35" s="68"/>
      <c r="D35" s="68"/>
      <c r="E35" s="68"/>
      <c r="F35" s="68"/>
      <c r="G35" s="70"/>
      <c r="H35" s="69"/>
      <c r="I35" s="69"/>
      <c r="J35" s="68"/>
      <c r="K35" s="68"/>
      <c r="L35" s="68"/>
      <c r="M35" s="68"/>
    </row>
    <row r="36" spans="1:13">
      <c r="A36" s="71">
        <v>33</v>
      </c>
      <c r="B36" s="68"/>
      <c r="C36" s="68"/>
      <c r="D36" s="68"/>
      <c r="E36" s="68"/>
      <c r="F36" s="68"/>
      <c r="G36" s="70"/>
      <c r="H36" s="69"/>
      <c r="I36" s="69"/>
      <c r="J36" s="68"/>
      <c r="K36" s="68"/>
      <c r="L36" s="68"/>
      <c r="M36" s="68"/>
    </row>
    <row r="37" spans="1:13">
      <c r="A37" s="71">
        <v>34</v>
      </c>
      <c r="B37" s="68"/>
      <c r="C37" s="68"/>
      <c r="D37" s="68"/>
      <c r="E37" s="68"/>
      <c r="F37" s="68"/>
      <c r="G37" s="70"/>
      <c r="H37" s="69"/>
      <c r="I37" s="69"/>
      <c r="J37" s="68"/>
      <c r="K37" s="68"/>
      <c r="L37" s="68"/>
      <c r="M37" s="68"/>
    </row>
    <row r="38" spans="1:13">
      <c r="A38" s="71">
        <v>35</v>
      </c>
      <c r="B38" s="68"/>
      <c r="C38" s="68"/>
      <c r="D38" s="68"/>
      <c r="E38" s="68"/>
      <c r="F38" s="68"/>
      <c r="G38" s="70"/>
      <c r="H38" s="69"/>
      <c r="I38" s="69"/>
      <c r="J38" s="68"/>
      <c r="K38" s="68"/>
      <c r="L38" s="68"/>
      <c r="M38" s="68"/>
    </row>
    <row r="39" spans="1:13">
      <c r="A39" s="71">
        <v>36</v>
      </c>
      <c r="B39" s="68"/>
      <c r="C39" s="68"/>
      <c r="D39" s="68"/>
      <c r="E39" s="68"/>
      <c r="F39" s="68"/>
      <c r="G39" s="70"/>
      <c r="H39" s="69"/>
      <c r="I39" s="69"/>
      <c r="J39" s="68"/>
      <c r="K39" s="68"/>
      <c r="L39" s="68"/>
      <c r="M39" s="68"/>
    </row>
    <row r="40" spans="1:13">
      <c r="A40" s="71">
        <v>37</v>
      </c>
      <c r="B40" s="68"/>
      <c r="C40" s="68"/>
      <c r="D40" s="68"/>
      <c r="E40" s="68"/>
      <c r="F40" s="68"/>
      <c r="G40" s="70"/>
      <c r="H40" s="69"/>
      <c r="I40" s="69"/>
      <c r="J40" s="68"/>
      <c r="K40" s="68"/>
      <c r="L40" s="68"/>
      <c r="M40" s="68"/>
    </row>
    <row r="41" spans="1:13">
      <c r="A41" s="71">
        <v>38</v>
      </c>
      <c r="B41" s="68"/>
      <c r="C41" s="68"/>
      <c r="D41" s="68"/>
      <c r="E41" s="68"/>
      <c r="F41" s="68"/>
      <c r="G41" s="70"/>
      <c r="H41" s="69"/>
      <c r="I41" s="69"/>
      <c r="J41" s="68"/>
      <c r="K41" s="68"/>
      <c r="L41" s="68"/>
      <c r="M41" s="68"/>
    </row>
    <row r="42" spans="1:13">
      <c r="A42" s="71">
        <v>39</v>
      </c>
      <c r="B42" s="68"/>
      <c r="C42" s="68"/>
      <c r="D42" s="68"/>
      <c r="E42" s="68"/>
      <c r="F42" s="68"/>
      <c r="G42" s="70"/>
      <c r="H42" s="69"/>
      <c r="I42" s="69"/>
      <c r="J42" s="68"/>
      <c r="K42" s="68"/>
      <c r="L42" s="68"/>
      <c r="M42" s="68"/>
    </row>
    <row r="43" spans="1:13">
      <c r="A43" s="71">
        <v>40</v>
      </c>
      <c r="B43" s="68"/>
      <c r="C43" s="68"/>
      <c r="D43" s="68"/>
      <c r="E43" s="68"/>
      <c r="F43" s="68"/>
      <c r="G43" s="70"/>
      <c r="H43" s="69"/>
      <c r="I43" s="69"/>
      <c r="J43" s="68"/>
      <c r="K43" s="68"/>
      <c r="L43" s="68"/>
      <c r="M43" s="68"/>
    </row>
    <row r="44" spans="1:13">
      <c r="A44" s="71">
        <v>41</v>
      </c>
      <c r="B44" s="68"/>
      <c r="C44" s="68"/>
      <c r="D44" s="68"/>
      <c r="E44" s="68"/>
      <c r="F44" s="68"/>
      <c r="G44" s="70"/>
      <c r="H44" s="69"/>
      <c r="I44" s="69"/>
      <c r="J44" s="68"/>
      <c r="K44" s="68"/>
      <c r="L44" s="68"/>
      <c r="M44" s="68"/>
    </row>
    <row r="45" spans="1:13">
      <c r="A45" s="71">
        <v>42</v>
      </c>
      <c r="B45" s="68"/>
      <c r="C45" s="68"/>
      <c r="D45" s="68"/>
      <c r="E45" s="68"/>
      <c r="F45" s="68"/>
      <c r="G45" s="70"/>
      <c r="H45" s="69"/>
      <c r="I45" s="69"/>
      <c r="J45" s="68"/>
      <c r="K45" s="68"/>
      <c r="L45" s="68"/>
      <c r="M45" s="68"/>
    </row>
    <row r="46" spans="1:13">
      <c r="A46" s="71">
        <v>43</v>
      </c>
      <c r="B46" s="68"/>
      <c r="C46" s="68"/>
      <c r="D46" s="68"/>
      <c r="E46" s="68"/>
      <c r="F46" s="68"/>
      <c r="G46" s="70"/>
      <c r="H46" s="69"/>
      <c r="I46" s="69"/>
      <c r="J46" s="68"/>
      <c r="K46" s="68"/>
      <c r="L46" s="68"/>
      <c r="M46" s="68"/>
    </row>
    <row r="47" spans="1:13">
      <c r="A47" s="71">
        <v>44</v>
      </c>
      <c r="B47" s="68"/>
      <c r="C47" s="68"/>
      <c r="D47" s="68"/>
      <c r="E47" s="68"/>
      <c r="F47" s="68"/>
      <c r="G47" s="70"/>
      <c r="H47" s="69"/>
      <c r="I47" s="69"/>
      <c r="J47" s="68"/>
      <c r="K47" s="68"/>
      <c r="L47" s="68"/>
      <c r="M47" s="68"/>
    </row>
    <row r="48" spans="1:13">
      <c r="A48" s="71">
        <v>45</v>
      </c>
      <c r="B48" s="68"/>
      <c r="C48" s="68"/>
      <c r="D48" s="68"/>
      <c r="E48" s="68"/>
      <c r="F48" s="68"/>
      <c r="G48" s="70"/>
      <c r="H48" s="69"/>
      <c r="I48" s="69"/>
      <c r="J48" s="68"/>
      <c r="K48" s="68"/>
      <c r="L48" s="68"/>
      <c r="M48" s="68"/>
    </row>
    <row r="49" spans="1:13">
      <c r="A49" s="71">
        <v>46</v>
      </c>
      <c r="B49" s="68"/>
      <c r="C49" s="68"/>
      <c r="D49" s="68"/>
      <c r="E49" s="68"/>
      <c r="F49" s="68"/>
      <c r="G49" s="70"/>
      <c r="H49" s="69"/>
      <c r="I49" s="69"/>
      <c r="J49" s="68"/>
      <c r="K49" s="68"/>
      <c r="L49" s="68"/>
      <c r="M49" s="68"/>
    </row>
    <row r="50" spans="1:13">
      <c r="A50" s="71">
        <v>47</v>
      </c>
      <c r="B50" s="68"/>
      <c r="C50" s="68"/>
      <c r="D50" s="68"/>
      <c r="E50" s="68"/>
      <c r="F50" s="68"/>
      <c r="G50" s="70"/>
      <c r="H50" s="69"/>
      <c r="I50" s="69"/>
      <c r="J50" s="68"/>
      <c r="K50" s="68"/>
      <c r="L50" s="68"/>
      <c r="M50" s="68"/>
    </row>
    <row r="51" spans="1:13">
      <c r="A51" s="71">
        <v>48</v>
      </c>
      <c r="B51" s="68"/>
      <c r="C51" s="68"/>
      <c r="D51" s="68"/>
      <c r="E51" s="68"/>
      <c r="F51" s="68"/>
      <c r="G51" s="70"/>
      <c r="H51" s="69"/>
      <c r="I51" s="69"/>
      <c r="J51" s="68"/>
      <c r="K51" s="68"/>
      <c r="L51" s="68"/>
      <c r="M51" s="68"/>
    </row>
    <row r="52" spans="1:13">
      <c r="A52" s="71">
        <v>49</v>
      </c>
      <c r="B52" s="68"/>
      <c r="C52" s="68"/>
      <c r="D52" s="68"/>
      <c r="E52" s="68"/>
      <c r="F52" s="68"/>
      <c r="G52" s="70"/>
      <c r="H52" s="69"/>
      <c r="I52" s="69"/>
      <c r="J52" s="68"/>
      <c r="K52" s="68"/>
      <c r="L52" s="68"/>
      <c r="M52" s="68"/>
    </row>
    <row r="53" spans="1:13">
      <c r="A53" s="71">
        <v>50</v>
      </c>
      <c r="B53" s="68"/>
      <c r="C53" s="68"/>
      <c r="D53" s="68"/>
      <c r="E53" s="68"/>
      <c r="F53" s="68"/>
      <c r="G53" s="70"/>
      <c r="H53" s="69"/>
      <c r="I53" s="69"/>
      <c r="J53" s="68"/>
      <c r="K53" s="68"/>
      <c r="L53" s="68"/>
      <c r="M53" s="68"/>
    </row>
    <row r="54" spans="1:13">
      <c r="A54" s="71">
        <v>51</v>
      </c>
      <c r="B54" s="68"/>
      <c r="C54" s="68"/>
      <c r="D54" s="68"/>
      <c r="E54" s="68"/>
      <c r="F54" s="68"/>
      <c r="G54" s="70"/>
      <c r="H54" s="69"/>
      <c r="I54" s="69"/>
      <c r="J54" s="68"/>
      <c r="K54" s="68"/>
      <c r="L54" s="68"/>
      <c r="M54" s="68"/>
    </row>
    <row r="55" spans="1:13">
      <c r="A55" s="71">
        <v>52</v>
      </c>
      <c r="B55" s="68"/>
      <c r="C55" s="68"/>
      <c r="D55" s="68"/>
      <c r="E55" s="68"/>
      <c r="F55" s="68"/>
      <c r="G55" s="70"/>
      <c r="H55" s="69"/>
      <c r="I55" s="69"/>
      <c r="J55" s="68"/>
      <c r="K55" s="68"/>
      <c r="L55" s="68"/>
      <c r="M55" s="68"/>
    </row>
    <row r="56" spans="1:13">
      <c r="A56" s="71">
        <v>53</v>
      </c>
      <c r="B56" s="68"/>
      <c r="C56" s="68"/>
      <c r="D56" s="68"/>
      <c r="E56" s="68"/>
      <c r="F56" s="68"/>
      <c r="G56" s="70"/>
      <c r="H56" s="69"/>
      <c r="I56" s="69"/>
      <c r="J56" s="68"/>
      <c r="K56" s="68"/>
      <c r="L56" s="68"/>
      <c r="M56" s="68"/>
    </row>
    <row r="57" spans="1:13">
      <c r="A57" s="71">
        <v>54</v>
      </c>
      <c r="B57" s="68"/>
      <c r="C57" s="68"/>
      <c r="D57" s="68"/>
      <c r="E57" s="68"/>
      <c r="F57" s="68"/>
      <c r="G57" s="70"/>
      <c r="H57" s="69"/>
      <c r="I57" s="69"/>
      <c r="J57" s="68"/>
      <c r="K57" s="68"/>
      <c r="L57" s="68"/>
      <c r="M57" s="68"/>
    </row>
    <row r="58" spans="1:13">
      <c r="A58" s="71">
        <v>55</v>
      </c>
      <c r="B58" s="68"/>
      <c r="C58" s="68"/>
      <c r="D58" s="68"/>
      <c r="E58" s="68"/>
      <c r="F58" s="68"/>
      <c r="G58" s="70"/>
      <c r="H58" s="69"/>
      <c r="I58" s="69"/>
      <c r="J58" s="68"/>
      <c r="K58" s="68"/>
      <c r="L58" s="68"/>
      <c r="M58" s="68"/>
    </row>
    <row r="59" spans="1:13">
      <c r="A59" s="71">
        <v>56</v>
      </c>
      <c r="B59" s="68"/>
      <c r="C59" s="68"/>
      <c r="D59" s="68"/>
      <c r="E59" s="68"/>
      <c r="F59" s="68"/>
      <c r="G59" s="70"/>
      <c r="H59" s="69"/>
      <c r="I59" s="69"/>
      <c r="J59" s="68"/>
      <c r="K59" s="68"/>
      <c r="L59" s="68"/>
      <c r="M59" s="68"/>
    </row>
    <row r="60" spans="1:13">
      <c r="A60" s="71">
        <v>57</v>
      </c>
      <c r="B60" s="68"/>
      <c r="C60" s="68"/>
      <c r="D60" s="68"/>
      <c r="E60" s="68"/>
      <c r="F60" s="68"/>
      <c r="G60" s="70"/>
      <c r="H60" s="69"/>
      <c r="I60" s="69"/>
      <c r="J60" s="68"/>
      <c r="K60" s="68"/>
      <c r="L60" s="68"/>
      <c r="M60" s="68"/>
    </row>
    <row r="61" spans="1:13">
      <c r="A61" s="71">
        <v>58</v>
      </c>
      <c r="B61" s="68"/>
      <c r="C61" s="68"/>
      <c r="D61" s="68"/>
      <c r="E61" s="68"/>
      <c r="F61" s="68"/>
      <c r="G61" s="70"/>
      <c r="H61" s="69"/>
      <c r="I61" s="69"/>
      <c r="J61" s="68"/>
      <c r="K61" s="68"/>
      <c r="L61" s="68"/>
      <c r="M61" s="68"/>
    </row>
    <row r="62" spans="1:13">
      <c r="A62" s="71">
        <v>59</v>
      </c>
      <c r="B62" s="68"/>
      <c r="C62" s="68"/>
      <c r="D62" s="68"/>
      <c r="E62" s="68"/>
      <c r="F62" s="68"/>
      <c r="G62" s="70"/>
      <c r="H62" s="69"/>
      <c r="I62" s="69"/>
      <c r="J62" s="68"/>
      <c r="K62" s="68"/>
      <c r="L62" s="68"/>
      <c r="M62" s="68"/>
    </row>
    <row r="63" spans="1:13">
      <c r="A63" s="71">
        <v>60</v>
      </c>
      <c r="B63" s="68"/>
      <c r="C63" s="68"/>
      <c r="D63" s="68"/>
      <c r="E63" s="68"/>
      <c r="F63" s="68"/>
      <c r="G63" s="70"/>
      <c r="H63" s="69"/>
      <c r="I63" s="69"/>
      <c r="J63" s="68"/>
      <c r="K63" s="68"/>
      <c r="L63" s="68"/>
      <c r="M63" s="68"/>
    </row>
    <row r="64" spans="1:13">
      <c r="A64" s="71">
        <v>61</v>
      </c>
      <c r="B64" s="68"/>
      <c r="C64" s="68"/>
      <c r="D64" s="68"/>
      <c r="E64" s="68"/>
      <c r="F64" s="68"/>
      <c r="G64" s="70"/>
      <c r="H64" s="69"/>
      <c r="I64" s="69"/>
      <c r="J64" s="68"/>
      <c r="K64" s="68"/>
      <c r="L64" s="68"/>
      <c r="M64" s="68"/>
    </row>
    <row r="65" spans="1:13">
      <c r="A65" s="71">
        <v>62</v>
      </c>
      <c r="B65" s="68"/>
      <c r="C65" s="68"/>
      <c r="D65" s="68"/>
      <c r="E65" s="68"/>
      <c r="F65" s="68"/>
      <c r="G65" s="70"/>
      <c r="H65" s="69"/>
      <c r="I65" s="69"/>
      <c r="J65" s="68"/>
      <c r="K65" s="68"/>
      <c r="L65" s="68"/>
      <c r="M65" s="68"/>
    </row>
    <row r="66" spans="1:13">
      <c r="A66" s="71">
        <v>63</v>
      </c>
      <c r="B66" s="68"/>
      <c r="C66" s="68"/>
      <c r="D66" s="68"/>
      <c r="E66" s="68"/>
      <c r="F66" s="68"/>
      <c r="G66" s="70"/>
      <c r="H66" s="69"/>
      <c r="I66" s="69"/>
      <c r="J66" s="68"/>
      <c r="K66" s="68"/>
      <c r="L66" s="68"/>
      <c r="M66" s="68"/>
    </row>
    <row r="67" spans="1:13">
      <c r="A67" s="71">
        <v>64</v>
      </c>
      <c r="B67" s="68"/>
      <c r="C67" s="68"/>
      <c r="D67" s="68"/>
      <c r="E67" s="68"/>
      <c r="F67" s="68"/>
      <c r="G67" s="70"/>
      <c r="H67" s="69"/>
      <c r="I67" s="69"/>
      <c r="J67" s="68"/>
      <c r="K67" s="68"/>
      <c r="L67" s="68"/>
      <c r="M67" s="68"/>
    </row>
    <row r="68" spans="1:13">
      <c r="A68" s="71">
        <v>65</v>
      </c>
      <c r="B68" s="68"/>
      <c r="C68" s="68"/>
      <c r="D68" s="68"/>
      <c r="E68" s="68"/>
      <c r="F68" s="68"/>
      <c r="G68" s="70"/>
      <c r="H68" s="69"/>
      <c r="I68" s="69"/>
      <c r="J68" s="68"/>
      <c r="K68" s="68"/>
      <c r="L68" s="68"/>
      <c r="M68" s="68"/>
    </row>
    <row r="69" spans="1:13">
      <c r="A69" s="71">
        <v>66</v>
      </c>
      <c r="B69" s="68"/>
      <c r="C69" s="68"/>
      <c r="D69" s="68"/>
      <c r="E69" s="68"/>
      <c r="F69" s="68"/>
      <c r="G69" s="70"/>
      <c r="H69" s="69"/>
      <c r="I69" s="69"/>
      <c r="J69" s="68"/>
      <c r="K69" s="68"/>
      <c r="L69" s="68"/>
      <c r="M69" s="68"/>
    </row>
    <row r="70" spans="1:13">
      <c r="A70" s="71">
        <v>67</v>
      </c>
      <c r="B70" s="68"/>
      <c r="C70" s="68"/>
      <c r="D70" s="68"/>
      <c r="E70" s="68"/>
      <c r="F70" s="68"/>
      <c r="G70" s="70"/>
      <c r="H70" s="69"/>
      <c r="I70" s="69"/>
      <c r="J70" s="68"/>
      <c r="K70" s="68"/>
      <c r="L70" s="68"/>
      <c r="M70" s="68"/>
    </row>
    <row r="71" spans="1:13">
      <c r="A71" s="71">
        <v>68</v>
      </c>
      <c r="B71" s="68"/>
      <c r="C71" s="68"/>
      <c r="D71" s="68"/>
      <c r="E71" s="68"/>
      <c r="F71" s="68"/>
      <c r="G71" s="70"/>
      <c r="H71" s="69"/>
      <c r="I71" s="69"/>
      <c r="J71" s="68"/>
      <c r="K71" s="68"/>
      <c r="L71" s="68"/>
      <c r="M71" s="68"/>
    </row>
    <row r="72" spans="1:13">
      <c r="A72" s="71">
        <v>69</v>
      </c>
      <c r="B72" s="68"/>
      <c r="C72" s="68"/>
      <c r="D72" s="68"/>
      <c r="E72" s="68"/>
      <c r="F72" s="68"/>
      <c r="G72" s="70"/>
      <c r="H72" s="69"/>
      <c r="I72" s="69"/>
      <c r="J72" s="68"/>
      <c r="K72" s="68"/>
      <c r="L72" s="68"/>
      <c r="M72" s="68"/>
    </row>
    <row r="73" spans="1:13">
      <c r="A73" s="71">
        <v>70</v>
      </c>
      <c r="B73" s="68"/>
      <c r="C73" s="68"/>
      <c r="D73" s="68"/>
      <c r="E73" s="68"/>
      <c r="F73" s="68"/>
      <c r="G73" s="70"/>
      <c r="H73" s="69"/>
      <c r="I73" s="69"/>
      <c r="J73" s="68"/>
      <c r="K73" s="68"/>
      <c r="L73" s="68"/>
      <c r="M73" s="68"/>
    </row>
    <row r="74" spans="1:13">
      <c r="A74" s="71">
        <v>71</v>
      </c>
      <c r="B74" s="68"/>
      <c r="C74" s="68"/>
      <c r="D74" s="68"/>
      <c r="E74" s="68"/>
      <c r="F74" s="68"/>
      <c r="G74" s="70"/>
      <c r="H74" s="69"/>
      <c r="I74" s="69"/>
      <c r="J74" s="68"/>
      <c r="K74" s="68"/>
      <c r="L74" s="68"/>
      <c r="M74" s="68"/>
    </row>
    <row r="75" spans="1:13">
      <c r="A75" s="71">
        <v>72</v>
      </c>
      <c r="B75" s="68"/>
      <c r="C75" s="68"/>
      <c r="D75" s="68"/>
      <c r="E75" s="68"/>
      <c r="F75" s="68"/>
      <c r="G75" s="70"/>
      <c r="H75" s="69"/>
      <c r="I75" s="69"/>
      <c r="J75" s="68"/>
      <c r="K75" s="68"/>
      <c r="L75" s="68"/>
      <c r="M75" s="68"/>
    </row>
    <row r="76" spans="1:13">
      <c r="A76" s="71">
        <v>73</v>
      </c>
      <c r="B76" s="68"/>
      <c r="C76" s="68"/>
      <c r="D76" s="68"/>
      <c r="E76" s="68"/>
      <c r="F76" s="68"/>
      <c r="G76" s="70"/>
      <c r="H76" s="69"/>
      <c r="I76" s="69"/>
      <c r="J76" s="68"/>
      <c r="K76" s="68"/>
      <c r="L76" s="68"/>
      <c r="M76" s="68"/>
    </row>
    <row r="77" spans="1:13">
      <c r="A77" s="71">
        <v>74</v>
      </c>
      <c r="B77" s="68"/>
      <c r="C77" s="68"/>
      <c r="D77" s="68"/>
      <c r="E77" s="68"/>
      <c r="F77" s="68"/>
      <c r="G77" s="70"/>
      <c r="H77" s="69"/>
      <c r="I77" s="69"/>
      <c r="J77" s="68"/>
      <c r="K77" s="68"/>
      <c r="L77" s="68"/>
      <c r="M77" s="68"/>
    </row>
    <row r="78" spans="1:13">
      <c r="A78" s="71">
        <v>75</v>
      </c>
      <c r="B78" s="68"/>
      <c r="C78" s="68"/>
      <c r="D78" s="68"/>
      <c r="E78" s="68"/>
      <c r="F78" s="68"/>
      <c r="G78" s="70"/>
      <c r="H78" s="69"/>
      <c r="I78" s="69"/>
      <c r="J78" s="68"/>
      <c r="K78" s="68"/>
      <c r="L78" s="68"/>
      <c r="M78" s="68"/>
    </row>
    <row r="79" spans="1:13">
      <c r="A79" s="71">
        <v>76</v>
      </c>
      <c r="B79" s="68"/>
      <c r="C79" s="68"/>
      <c r="D79" s="68"/>
      <c r="E79" s="68"/>
      <c r="F79" s="68"/>
      <c r="G79" s="70"/>
      <c r="H79" s="69"/>
      <c r="I79" s="69"/>
      <c r="J79" s="68"/>
      <c r="K79" s="68"/>
      <c r="L79" s="68"/>
      <c r="M79" s="68"/>
    </row>
    <row r="80" spans="1:13">
      <c r="A80" s="71">
        <v>77</v>
      </c>
      <c r="B80" s="68"/>
      <c r="C80" s="68"/>
      <c r="D80" s="68"/>
      <c r="E80" s="68"/>
      <c r="F80" s="68"/>
      <c r="G80" s="70"/>
      <c r="H80" s="69"/>
      <c r="I80" s="69"/>
      <c r="J80" s="68"/>
      <c r="K80" s="68"/>
      <c r="L80" s="68"/>
      <c r="M80" s="68"/>
    </row>
    <row r="81" spans="1:13">
      <c r="A81" s="71">
        <v>78</v>
      </c>
      <c r="B81" s="68"/>
      <c r="C81" s="68"/>
      <c r="D81" s="68"/>
      <c r="E81" s="68"/>
      <c r="F81" s="68"/>
      <c r="G81" s="70"/>
      <c r="H81" s="69"/>
      <c r="I81" s="69"/>
      <c r="J81" s="68"/>
      <c r="K81" s="68"/>
      <c r="L81" s="68"/>
      <c r="M81" s="68"/>
    </row>
    <row r="82" spans="1:13">
      <c r="A82" s="71">
        <v>79</v>
      </c>
      <c r="B82" s="68"/>
      <c r="C82" s="68"/>
      <c r="D82" s="68"/>
      <c r="E82" s="68"/>
      <c r="F82" s="68"/>
      <c r="G82" s="70"/>
      <c r="H82" s="69"/>
      <c r="I82" s="69"/>
      <c r="J82" s="68"/>
      <c r="K82" s="68"/>
      <c r="L82" s="68"/>
      <c r="M82" s="68"/>
    </row>
    <row r="83" spans="1:13">
      <c r="A83" s="71">
        <v>80</v>
      </c>
      <c r="B83" s="68"/>
      <c r="C83" s="68"/>
      <c r="D83" s="68"/>
      <c r="E83" s="68"/>
      <c r="F83" s="68"/>
      <c r="G83" s="70"/>
      <c r="H83" s="69"/>
      <c r="I83" s="69"/>
      <c r="J83" s="68"/>
      <c r="K83" s="68"/>
      <c r="L83" s="68"/>
      <c r="M83" s="68"/>
    </row>
    <row r="84" spans="1:13">
      <c r="A84" s="71">
        <v>81</v>
      </c>
      <c r="B84" s="68"/>
      <c r="C84" s="68"/>
      <c r="D84" s="68"/>
      <c r="E84" s="68"/>
      <c r="F84" s="68"/>
      <c r="G84" s="70"/>
      <c r="H84" s="69"/>
      <c r="I84" s="69"/>
      <c r="J84" s="68"/>
      <c r="K84" s="68"/>
      <c r="L84" s="68"/>
      <c r="M84" s="68"/>
    </row>
    <row r="85" spans="1:13">
      <c r="A85" s="71">
        <v>82</v>
      </c>
      <c r="B85" s="68"/>
      <c r="C85" s="68"/>
      <c r="D85" s="68"/>
      <c r="E85" s="68"/>
      <c r="F85" s="68"/>
      <c r="G85" s="70"/>
      <c r="H85" s="69"/>
      <c r="I85" s="69"/>
      <c r="J85" s="68"/>
      <c r="K85" s="68"/>
      <c r="L85" s="68"/>
      <c r="M85" s="68"/>
    </row>
    <row r="86" spans="1:13">
      <c r="A86" s="71">
        <v>83</v>
      </c>
      <c r="B86" s="68"/>
      <c r="C86" s="68"/>
      <c r="D86" s="68"/>
      <c r="E86" s="68"/>
      <c r="F86" s="68"/>
      <c r="G86" s="70"/>
      <c r="H86" s="69"/>
      <c r="I86" s="69"/>
      <c r="J86" s="68"/>
      <c r="K86" s="68"/>
      <c r="L86" s="68"/>
      <c r="M86" s="68"/>
    </row>
    <row r="87" spans="1:13">
      <c r="A87" s="71">
        <v>84</v>
      </c>
      <c r="B87" s="68"/>
      <c r="C87" s="68"/>
      <c r="D87" s="68"/>
      <c r="E87" s="68"/>
      <c r="F87" s="68"/>
      <c r="G87" s="70"/>
      <c r="H87" s="69"/>
      <c r="I87" s="69"/>
      <c r="J87" s="68"/>
      <c r="K87" s="68"/>
      <c r="L87" s="68"/>
      <c r="M87" s="68"/>
    </row>
    <row r="88" spans="1:13">
      <c r="A88" s="71">
        <v>85</v>
      </c>
      <c r="B88" s="68"/>
      <c r="C88" s="68"/>
      <c r="D88" s="68"/>
      <c r="E88" s="68"/>
      <c r="F88" s="68"/>
      <c r="G88" s="70"/>
      <c r="H88" s="69"/>
      <c r="I88" s="69"/>
      <c r="J88" s="68"/>
      <c r="K88" s="68"/>
      <c r="L88" s="68"/>
      <c r="M88" s="68"/>
    </row>
    <row r="89" spans="1:13">
      <c r="A89" s="71">
        <v>86</v>
      </c>
      <c r="B89" s="68"/>
      <c r="C89" s="68"/>
      <c r="D89" s="68"/>
      <c r="E89" s="68"/>
      <c r="F89" s="68"/>
      <c r="G89" s="70"/>
      <c r="H89" s="69"/>
      <c r="I89" s="69"/>
      <c r="J89" s="68"/>
      <c r="K89" s="68"/>
      <c r="L89" s="68"/>
      <c r="M89" s="68"/>
    </row>
    <row r="90" spans="1:13">
      <c r="A90" s="71">
        <v>87</v>
      </c>
      <c r="B90" s="68"/>
      <c r="C90" s="68"/>
      <c r="D90" s="68"/>
      <c r="E90" s="68"/>
      <c r="F90" s="68"/>
      <c r="G90" s="70"/>
      <c r="H90" s="69"/>
      <c r="I90" s="69"/>
      <c r="J90" s="68"/>
      <c r="K90" s="68"/>
      <c r="L90" s="68"/>
      <c r="M90" s="68"/>
    </row>
    <row r="91" spans="1:13">
      <c r="A91" s="71">
        <v>88</v>
      </c>
      <c r="B91" s="68"/>
      <c r="C91" s="68"/>
      <c r="D91" s="68"/>
      <c r="E91" s="68"/>
      <c r="F91" s="68"/>
      <c r="G91" s="70"/>
      <c r="H91" s="69"/>
      <c r="I91" s="69"/>
      <c r="J91" s="68"/>
      <c r="K91" s="68"/>
      <c r="L91" s="68"/>
      <c r="M91" s="68"/>
    </row>
    <row r="92" spans="1:13">
      <c r="A92" s="71">
        <v>89</v>
      </c>
      <c r="B92" s="68"/>
      <c r="C92" s="68"/>
      <c r="D92" s="68"/>
      <c r="E92" s="68"/>
      <c r="F92" s="68"/>
      <c r="G92" s="70"/>
      <c r="H92" s="69"/>
      <c r="I92" s="69"/>
      <c r="J92" s="68"/>
      <c r="K92" s="68"/>
      <c r="L92" s="68"/>
      <c r="M92" s="68"/>
    </row>
    <row r="93" spans="1:13">
      <c r="A93" s="71">
        <v>90</v>
      </c>
      <c r="B93" s="68"/>
      <c r="C93" s="68"/>
      <c r="D93" s="68"/>
      <c r="E93" s="68"/>
      <c r="F93" s="68"/>
      <c r="G93" s="70"/>
      <c r="H93" s="69"/>
      <c r="I93" s="69"/>
      <c r="J93" s="68"/>
      <c r="K93" s="68"/>
      <c r="L93" s="68"/>
      <c r="M93" s="68"/>
    </row>
    <row r="94" spans="1:13">
      <c r="A94" s="71">
        <v>91</v>
      </c>
      <c r="B94" s="68"/>
      <c r="C94" s="68"/>
      <c r="D94" s="68"/>
      <c r="E94" s="68"/>
      <c r="F94" s="68"/>
      <c r="G94" s="70"/>
      <c r="H94" s="69"/>
      <c r="I94" s="69"/>
      <c r="J94" s="68"/>
      <c r="K94" s="68"/>
      <c r="L94" s="68"/>
      <c r="M94" s="68"/>
    </row>
    <row r="95" spans="1:13">
      <c r="A95" s="71">
        <v>92</v>
      </c>
      <c r="B95" s="68"/>
      <c r="C95" s="68"/>
      <c r="D95" s="68"/>
      <c r="E95" s="68"/>
      <c r="F95" s="68"/>
      <c r="G95" s="70"/>
      <c r="H95" s="69"/>
      <c r="I95" s="69"/>
      <c r="J95" s="68"/>
      <c r="K95" s="68"/>
      <c r="L95" s="68"/>
      <c r="M95" s="68"/>
    </row>
    <row r="96" spans="1:13">
      <c r="A96" s="71">
        <v>93</v>
      </c>
      <c r="B96" s="68"/>
      <c r="C96" s="68"/>
      <c r="D96" s="68"/>
      <c r="E96" s="68"/>
      <c r="F96" s="68"/>
      <c r="G96" s="70"/>
      <c r="H96" s="69"/>
      <c r="I96" s="69"/>
      <c r="J96" s="68"/>
      <c r="K96" s="68"/>
      <c r="L96" s="68"/>
      <c r="M96" s="68"/>
    </row>
    <row r="97" spans="1:13">
      <c r="A97" s="71">
        <v>94</v>
      </c>
      <c r="B97" s="68"/>
      <c r="C97" s="68"/>
      <c r="D97" s="68"/>
      <c r="E97" s="68"/>
      <c r="F97" s="68"/>
      <c r="G97" s="70"/>
      <c r="H97" s="69"/>
      <c r="I97" s="69"/>
      <c r="J97" s="68"/>
      <c r="K97" s="68"/>
      <c r="L97" s="68"/>
      <c r="M97" s="68"/>
    </row>
    <row r="98" spans="1:13">
      <c r="A98" s="71">
        <v>95</v>
      </c>
      <c r="B98" s="68"/>
      <c r="C98" s="68"/>
      <c r="D98" s="68"/>
      <c r="E98" s="68"/>
      <c r="F98" s="68"/>
      <c r="G98" s="70"/>
      <c r="H98" s="69"/>
      <c r="I98" s="69"/>
      <c r="J98" s="68"/>
      <c r="K98" s="68"/>
      <c r="L98" s="68"/>
      <c r="M98" s="68"/>
    </row>
    <row r="99" spans="1:13">
      <c r="A99" s="71">
        <v>96</v>
      </c>
      <c r="B99" s="68"/>
      <c r="C99" s="68"/>
      <c r="D99" s="68"/>
      <c r="E99" s="68"/>
      <c r="F99" s="68"/>
      <c r="G99" s="70"/>
      <c r="H99" s="69"/>
      <c r="I99" s="69"/>
      <c r="J99" s="68"/>
      <c r="K99" s="68"/>
      <c r="L99" s="68"/>
      <c r="M99" s="68"/>
    </row>
    <row r="100" spans="1:13">
      <c r="A100" s="71">
        <v>97</v>
      </c>
      <c r="B100" s="68"/>
      <c r="C100" s="68"/>
      <c r="D100" s="68"/>
      <c r="E100" s="68"/>
      <c r="F100" s="68"/>
      <c r="G100" s="70"/>
      <c r="H100" s="69"/>
      <c r="I100" s="69"/>
      <c r="J100" s="68"/>
      <c r="K100" s="68"/>
      <c r="L100" s="68"/>
      <c r="M100" s="68"/>
    </row>
    <row r="101" spans="1:13">
      <c r="A101" s="71">
        <v>98</v>
      </c>
      <c r="B101" s="68"/>
      <c r="C101" s="68"/>
      <c r="D101" s="68"/>
      <c r="E101" s="68"/>
      <c r="F101" s="68"/>
      <c r="G101" s="70"/>
      <c r="H101" s="69"/>
      <c r="I101" s="69"/>
      <c r="J101" s="68"/>
      <c r="K101" s="68"/>
      <c r="L101" s="68"/>
      <c r="M101" s="68"/>
    </row>
    <row r="102" spans="1:13">
      <c r="A102" s="71">
        <v>99</v>
      </c>
      <c r="B102" s="68"/>
      <c r="C102" s="68"/>
      <c r="D102" s="68"/>
      <c r="E102" s="68"/>
      <c r="F102" s="68"/>
      <c r="G102" s="70"/>
      <c r="H102" s="69"/>
      <c r="I102" s="69"/>
      <c r="J102" s="68"/>
      <c r="K102" s="68"/>
      <c r="L102" s="68"/>
      <c r="M102" s="68"/>
    </row>
    <row r="103" spans="1:13">
      <c r="A103" s="71">
        <v>100</v>
      </c>
      <c r="B103" s="68"/>
      <c r="C103" s="68"/>
      <c r="D103" s="68"/>
      <c r="E103" s="68"/>
      <c r="F103" s="68"/>
      <c r="G103" s="70"/>
      <c r="H103" s="69"/>
      <c r="I103" s="69"/>
      <c r="J103" s="68"/>
      <c r="K103" s="68"/>
      <c r="L103" s="68"/>
      <c r="M103" s="68"/>
    </row>
  </sheetData>
  <mergeCells count="1">
    <mergeCell ref="A1:M1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5">
    <pageSetUpPr fitToPage="1"/>
  </sheetPr>
  <dimension ref="A1:M11"/>
  <sheetViews>
    <sheetView showGridLines="0" workbookViewId="0">
      <selection activeCell="J9" sqref="J9"/>
    </sheetView>
  </sheetViews>
  <sheetFormatPr defaultColWidth="8.87890625" defaultRowHeight="13.5"/>
  <cols>
    <col min="1" max="1" width="25.52734375" style="8" customWidth="1"/>
    <col min="2" max="2" width="14.234375" style="8" customWidth="1"/>
    <col min="3" max="5" width="10.64453125" style="8" customWidth="1"/>
    <col min="6" max="6" width="12.87890625" style="10" customWidth="1"/>
    <col min="7" max="7" width="10.234375" style="10" customWidth="1"/>
    <col min="8" max="8" width="9.3515625" style="10" customWidth="1"/>
    <col min="9" max="9" width="12.87890625" style="10" customWidth="1"/>
    <col min="10" max="10" width="10.3515625" style="8" customWidth="1"/>
    <col min="11" max="11" width="17.1171875" style="8" customWidth="1"/>
    <col min="12" max="12" width="9.1171875" style="8" customWidth="1"/>
    <col min="13" max="13" width="10.64453125" style="1" customWidth="1"/>
    <col min="14" max="16384" width="8.87890625" style="1"/>
  </cols>
  <sheetData>
    <row r="1" spans="1:13" ht="30" customHeight="1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 s="2" customFormat="1" ht="26.25" customHeight="1">
      <c r="A2" s="216" t="s">
        <v>45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</row>
    <row r="3" spans="1:13" s="2" customFormat="1" ht="24" customHeight="1">
      <c r="A3" s="11"/>
      <c r="B3" s="11"/>
      <c r="C3" s="11"/>
      <c r="D3" s="11"/>
      <c r="E3" s="11"/>
      <c r="F3" s="12"/>
      <c r="G3" s="12"/>
      <c r="H3" s="12"/>
      <c r="I3" s="12"/>
      <c r="J3" s="11"/>
      <c r="K3" s="11"/>
      <c r="L3" s="13"/>
      <c r="M3" s="14"/>
    </row>
    <row r="4" spans="1:13" s="2" customFormat="1" ht="21.95" customHeight="1">
      <c r="A4" s="230" t="s">
        <v>11</v>
      </c>
      <c r="B4" s="232" t="s">
        <v>0</v>
      </c>
      <c r="C4" s="232" t="s">
        <v>1</v>
      </c>
      <c r="D4" s="234" t="s">
        <v>12</v>
      </c>
      <c r="E4" s="228" t="s">
        <v>13</v>
      </c>
      <c r="F4" s="226" t="s">
        <v>6</v>
      </c>
      <c r="G4" s="226" t="s">
        <v>10</v>
      </c>
      <c r="H4" s="226"/>
      <c r="I4" s="226" t="s">
        <v>9</v>
      </c>
      <c r="J4" s="226" t="s">
        <v>3</v>
      </c>
      <c r="K4" s="226" t="s">
        <v>2</v>
      </c>
      <c r="L4" s="224" t="s">
        <v>4</v>
      </c>
    </row>
    <row r="5" spans="1:13" s="2" customFormat="1" ht="21.95" customHeight="1">
      <c r="A5" s="231"/>
      <c r="B5" s="233"/>
      <c r="C5" s="233"/>
      <c r="D5" s="229"/>
      <c r="E5" s="229"/>
      <c r="F5" s="227"/>
      <c r="G5" s="64" t="s">
        <v>7</v>
      </c>
      <c r="H5" s="64" t="s">
        <v>8</v>
      </c>
      <c r="I5" s="227"/>
      <c r="J5" s="227"/>
      <c r="K5" s="227"/>
      <c r="L5" s="225"/>
    </row>
    <row r="6" spans="1:13" s="2" customFormat="1" ht="52.15" customHeight="1">
      <c r="A6" s="15"/>
      <c r="B6" s="16"/>
      <c r="C6" s="16"/>
      <c r="D6" s="16"/>
      <c r="E6" s="16"/>
      <c r="F6" s="18">
        <v>100000</v>
      </c>
      <c r="G6" s="19">
        <f>IF(F6&gt;125000,F6*8%,0)</f>
        <v>0</v>
      </c>
      <c r="H6" s="19">
        <f t="shared" ref="H6" si="0">G6*10%</f>
        <v>0</v>
      </c>
      <c r="I6" s="20">
        <f>F6-(G6+H6)</f>
        <v>100000</v>
      </c>
      <c r="J6" s="16"/>
      <c r="K6" s="16"/>
      <c r="L6" s="17"/>
    </row>
    <row r="7" spans="1:13" s="2" customFormat="1" ht="52.15" customHeight="1">
      <c r="A7" s="15"/>
      <c r="B7" s="16"/>
      <c r="C7" s="16"/>
      <c r="D7" s="16"/>
      <c r="E7" s="16"/>
      <c r="F7" s="18">
        <v>125000</v>
      </c>
      <c r="G7" s="19">
        <f>IF(F7&gt;125000,F7*8%,0)</f>
        <v>0</v>
      </c>
      <c r="H7" s="19">
        <f t="shared" ref="H7" si="1">G7*10%</f>
        <v>0</v>
      </c>
      <c r="I7" s="20">
        <f>F7-(G7+H7)</f>
        <v>125000</v>
      </c>
      <c r="J7" s="16"/>
      <c r="K7" s="16"/>
      <c r="L7" s="17"/>
    </row>
    <row r="8" spans="1:13" s="2" customFormat="1" ht="52.15" customHeight="1">
      <c r="A8" s="15"/>
      <c r="B8" s="16"/>
      <c r="C8" s="16"/>
      <c r="D8" s="16"/>
      <c r="E8" s="16"/>
      <c r="F8" s="18">
        <v>126000</v>
      </c>
      <c r="G8" s="19">
        <f>IF(F8&gt;125000,F8*8%,0)</f>
        <v>10080</v>
      </c>
      <c r="H8" s="19">
        <f t="shared" ref="H8" si="2">G8*10%</f>
        <v>1008</v>
      </c>
      <c r="I8" s="20">
        <f>F8-(G8+H8)</f>
        <v>114912</v>
      </c>
      <c r="J8" s="16"/>
      <c r="K8" s="16"/>
      <c r="L8" s="17"/>
    </row>
    <row r="9" spans="1:13" s="2" customFormat="1" ht="52.15" customHeight="1">
      <c r="A9" s="15"/>
      <c r="B9" s="16"/>
      <c r="C9" s="16"/>
      <c r="D9" s="16"/>
      <c r="E9" s="16"/>
      <c r="F9" s="18">
        <v>1000000</v>
      </c>
      <c r="G9" s="19">
        <f>IF(F9&gt;125000,F9*8%,0)</f>
        <v>80000</v>
      </c>
      <c r="H9" s="19">
        <f t="shared" ref="H9" si="3">G9*10%</f>
        <v>8000</v>
      </c>
      <c r="I9" s="20">
        <f>F9-(G9+H9)</f>
        <v>912000</v>
      </c>
      <c r="J9" s="16"/>
      <c r="K9" s="16"/>
      <c r="L9" s="17"/>
    </row>
    <row r="10" spans="1:13" s="2" customFormat="1" ht="34.9" customHeight="1">
      <c r="A10" s="3" t="s">
        <v>5</v>
      </c>
      <c r="B10" s="4"/>
      <c r="C10" s="4"/>
      <c r="D10" s="4"/>
      <c r="E10" s="4"/>
      <c r="F10" s="5">
        <f>SUM(F6:F9)</f>
        <v>1351000</v>
      </c>
      <c r="G10" s="5">
        <f t="shared" ref="G10:I10" si="4">SUM(G6:G9)</f>
        <v>90080</v>
      </c>
      <c r="H10" s="5">
        <f t="shared" si="4"/>
        <v>9008</v>
      </c>
      <c r="I10" s="5">
        <f t="shared" si="4"/>
        <v>1251912</v>
      </c>
      <c r="J10" s="4"/>
      <c r="K10" s="6"/>
      <c r="L10" s="7"/>
    </row>
    <row r="11" spans="1:13" ht="24.95" customHeight="1">
      <c r="F11" s="9"/>
    </row>
  </sheetData>
  <mergeCells count="13">
    <mergeCell ref="A1:M1"/>
    <mergeCell ref="A2:M2"/>
    <mergeCell ref="L4:L5"/>
    <mergeCell ref="I4:I5"/>
    <mergeCell ref="J4:J5"/>
    <mergeCell ref="K4:K5"/>
    <mergeCell ref="E4:E5"/>
    <mergeCell ref="G4:H4"/>
    <mergeCell ref="A4:A5"/>
    <mergeCell ref="B4:B5"/>
    <mergeCell ref="C4:C5"/>
    <mergeCell ref="F4:F5"/>
    <mergeCell ref="D4:D5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L44"/>
  <sheetViews>
    <sheetView view="pageBreakPreview" zoomScale="110" zoomScaleNormal="130" zoomScaleSheetLayoutView="110" workbookViewId="0">
      <selection activeCell="K19" sqref="K19"/>
    </sheetView>
  </sheetViews>
  <sheetFormatPr defaultColWidth="8.87890625" defaultRowHeight="16.899999999999999"/>
  <cols>
    <col min="1" max="1" width="8.76171875" style="65" bestFit="1" customWidth="1"/>
    <col min="2" max="3" width="17.1171875" style="65" bestFit="1" customWidth="1"/>
    <col min="4" max="4" width="11.3515625" style="65" customWidth="1"/>
    <col min="5" max="5" width="9.87890625" style="65" customWidth="1"/>
    <col min="6" max="6" width="9.1171875" style="65" customWidth="1"/>
    <col min="7" max="7" width="14.64453125" style="65" bestFit="1" customWidth="1"/>
    <col min="8" max="8" width="12.234375" style="65" bestFit="1" customWidth="1"/>
    <col min="9" max="9" width="8.3515625" style="65" bestFit="1" customWidth="1"/>
    <col min="10" max="11" width="8.87890625" style="65"/>
    <col min="12" max="12" width="10.87890625" style="65" customWidth="1"/>
    <col min="13" max="16384" width="8.87890625" style="65"/>
  </cols>
  <sheetData>
    <row r="1" spans="1:12" ht="28.5">
      <c r="A1" s="238" t="s">
        <v>77</v>
      </c>
      <c r="B1" s="238"/>
      <c r="C1" s="238"/>
      <c r="D1" s="238"/>
      <c r="E1" s="238"/>
      <c r="F1" s="238"/>
      <c r="G1" s="238"/>
      <c r="H1" s="238"/>
      <c r="I1" s="102"/>
      <c r="J1" s="102"/>
      <c r="K1" s="102"/>
      <c r="L1" s="102"/>
    </row>
    <row r="2" spans="1:12" ht="15" customHeight="1">
      <c r="A2" s="103"/>
      <c r="B2" s="103"/>
      <c r="C2" s="103"/>
      <c r="D2" s="103"/>
      <c r="E2" s="103"/>
      <c r="F2" s="103"/>
      <c r="G2" s="103"/>
      <c r="H2" s="103"/>
      <c r="I2" s="102"/>
      <c r="J2" s="102"/>
      <c r="K2" s="102"/>
      <c r="L2" s="102"/>
    </row>
    <row r="3" spans="1:12" ht="28.5">
      <c r="A3" s="103"/>
      <c r="B3" s="103"/>
      <c r="C3" s="103"/>
      <c r="D3" s="103"/>
      <c r="E3" s="103"/>
      <c r="F3" s="103"/>
      <c r="G3" s="103"/>
      <c r="H3" s="103"/>
      <c r="I3" s="102"/>
      <c r="J3" s="102"/>
      <c r="K3" s="102"/>
      <c r="L3" s="102"/>
    </row>
    <row r="4" spans="1:12">
      <c r="E4" s="240" t="s">
        <v>76</v>
      </c>
      <c r="F4" s="240"/>
      <c r="G4" s="240"/>
      <c r="H4" s="240"/>
    </row>
    <row r="5" spans="1:12">
      <c r="A5" s="236" t="s">
        <v>75</v>
      </c>
      <c r="B5" s="237"/>
      <c r="C5" s="237"/>
      <c r="D5" s="237"/>
      <c r="E5" s="237"/>
      <c r="F5" s="237"/>
      <c r="G5" s="237"/>
      <c r="H5" s="237"/>
    </row>
    <row r="6" spans="1:12" ht="17.25" thickBot="1">
      <c r="A6" s="76"/>
      <c r="B6" s="76"/>
      <c r="C6" s="76"/>
      <c r="D6" s="76"/>
      <c r="E6" s="76"/>
      <c r="F6" s="76"/>
      <c r="G6" s="76"/>
      <c r="H6" s="101" t="s">
        <v>74</v>
      </c>
      <c r="I6" s="76"/>
      <c r="J6" s="76"/>
      <c r="K6" s="100" t="s">
        <v>67</v>
      </c>
      <c r="L6" s="100" t="s">
        <v>73</v>
      </c>
    </row>
    <row r="7" spans="1:12" ht="17.25" thickBot="1">
      <c r="A7" s="99" t="s">
        <v>72</v>
      </c>
      <c r="B7" s="98" t="s">
        <v>71</v>
      </c>
      <c r="C7" s="98" t="s">
        <v>70</v>
      </c>
      <c r="D7" s="98" t="s">
        <v>69</v>
      </c>
      <c r="E7" s="98" t="s">
        <v>68</v>
      </c>
      <c r="F7" s="98" t="s">
        <v>67</v>
      </c>
      <c r="G7" s="98" t="s">
        <v>66</v>
      </c>
      <c r="H7" s="97" t="s">
        <v>65</v>
      </c>
      <c r="I7" s="76"/>
      <c r="J7" s="76"/>
      <c r="K7" s="82" t="s">
        <v>64</v>
      </c>
      <c r="L7" s="211">
        <v>11.97</v>
      </c>
    </row>
    <row r="8" spans="1:12">
      <c r="A8" s="96">
        <v>44131</v>
      </c>
      <c r="B8" s="95" t="s">
        <v>78</v>
      </c>
      <c r="C8" s="94" t="s">
        <v>63</v>
      </c>
      <c r="D8" s="92">
        <v>316.60000000000002</v>
      </c>
      <c r="E8" s="93">
        <v>1327.99</v>
      </c>
      <c r="F8" s="92" t="s">
        <v>62</v>
      </c>
      <c r="G8" s="91">
        <v>13400</v>
      </c>
      <c r="H8" s="90">
        <f>ROUNDDOWN((D8*E8/VLOOKUP(F8,$K$6:$L$9,2,FALSE))+G8,-1)</f>
        <v>48520</v>
      </c>
      <c r="I8" s="76"/>
      <c r="J8" s="76"/>
      <c r="K8" s="82" t="s">
        <v>61</v>
      </c>
      <c r="L8" s="211">
        <v>12.52</v>
      </c>
    </row>
    <row r="9" spans="1:12" ht="17.25" thickBot="1">
      <c r="A9" s="89"/>
      <c r="B9" s="88"/>
      <c r="C9" s="87"/>
      <c r="D9" s="85"/>
      <c r="E9" s="86"/>
      <c r="F9" s="85"/>
      <c r="G9" s="84"/>
      <c r="H9" s="83"/>
      <c r="I9" s="76"/>
      <c r="J9" s="76"/>
      <c r="K9" s="82" t="s">
        <v>60</v>
      </c>
      <c r="L9" s="211">
        <v>8.83</v>
      </c>
    </row>
    <row r="10" spans="1:12" ht="17.25" thickBot="1">
      <c r="A10" s="239" t="s">
        <v>5</v>
      </c>
      <c r="B10" s="239"/>
      <c r="C10" s="239"/>
      <c r="D10" s="81"/>
      <c r="E10" s="80"/>
      <c r="F10" s="79"/>
      <c r="G10" s="78"/>
      <c r="H10" s="77">
        <f>SUM(H8:H8)</f>
        <v>48520</v>
      </c>
      <c r="I10" s="76"/>
      <c r="J10" s="76"/>
      <c r="K10" s="75"/>
      <c r="L10" s="75"/>
    </row>
    <row r="11" spans="1:12">
      <c r="H11" s="74"/>
    </row>
    <row r="13" spans="1:12">
      <c r="A13" s="235"/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</row>
    <row r="14" spans="1:12">
      <c r="A14" s="235"/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</row>
    <row r="28" ht="22.5" customHeight="1"/>
    <row r="44" spans="4:4">
      <c r="D44" s="65" t="s">
        <v>59</v>
      </c>
    </row>
  </sheetData>
  <mergeCells count="6">
    <mergeCell ref="A13:L13"/>
    <mergeCell ref="A14:L14"/>
    <mergeCell ref="A5:H5"/>
    <mergeCell ref="A1:H1"/>
    <mergeCell ref="A10:C10"/>
    <mergeCell ref="E4:H4"/>
  </mergeCells>
  <phoneticPr fontId="7" type="noConversion"/>
  <dataValidations count="1">
    <dataValidation type="list" allowBlank="1" showInputMessage="1" showErrorMessage="1" sqref="F15 F17:F26 F8:F12" xr:uid="{00000000-0002-0000-0300-000000000000}">
      <formula1>"휘발유,경유,LPG"</formula1>
    </dataValidation>
  </dataValidations>
  <pageMargins left="0.7" right="0.7" top="0.75" bottom="0.75" header="0.3" footer="0.3"/>
  <pageSetup paperSize="9" scale="71" fitToHeight="0" orientation="portrait" r:id="rId1"/>
  <colBreaks count="1" manualBreakCount="1">
    <brk id="8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6"/>
  <sheetViews>
    <sheetView workbookViewId="0">
      <selection activeCell="N42" sqref="N42"/>
    </sheetView>
  </sheetViews>
  <sheetFormatPr defaultColWidth="8.87890625" defaultRowHeight="16.899999999999999"/>
  <cols>
    <col min="1" max="1" width="16" style="104" bestFit="1" customWidth="1"/>
    <col min="2" max="2" width="1.3515625" style="104" customWidth="1"/>
    <col min="3" max="3" width="3" style="104" customWidth="1"/>
    <col min="4" max="4" width="15.76171875" style="104" customWidth="1"/>
    <col min="5" max="5" width="3.52734375" style="106" customWidth="1"/>
    <col min="6" max="6" width="7.234375" style="104" customWidth="1"/>
    <col min="7" max="7" width="3.234375" style="106" customWidth="1"/>
    <col min="8" max="8" width="14" style="104" customWidth="1"/>
    <col min="9" max="9" width="11" style="105" customWidth="1"/>
    <col min="10" max="10" width="7.64453125" style="104" customWidth="1"/>
    <col min="11" max="16384" width="8.87890625" style="104"/>
  </cols>
  <sheetData>
    <row r="1" spans="1:12" ht="21.4">
      <c r="A1" s="242" t="s">
        <v>125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2">
      <c r="A2" s="243" t="s">
        <v>124</v>
      </c>
      <c r="B2" s="243"/>
      <c r="C2" s="243"/>
      <c r="D2" s="243"/>
      <c r="E2" s="243"/>
      <c r="F2" s="243"/>
      <c r="G2" s="243"/>
      <c r="H2" s="243"/>
      <c r="I2" s="243"/>
      <c r="J2" s="243"/>
    </row>
    <row r="3" spans="1:12" s="107" customFormat="1" ht="17.25" thickBot="1">
      <c r="A3" s="131" t="s">
        <v>123</v>
      </c>
      <c r="E3" s="109"/>
      <c r="F3" s="161"/>
      <c r="G3" s="160"/>
      <c r="H3" s="159" t="s">
        <v>122</v>
      </c>
      <c r="I3" s="158"/>
      <c r="J3" s="157" t="s">
        <v>121</v>
      </c>
    </row>
    <row r="4" spans="1:12" s="107" customFormat="1">
      <c r="A4" s="244" t="s">
        <v>120</v>
      </c>
      <c r="B4" s="246" t="s">
        <v>119</v>
      </c>
      <c r="C4" s="247"/>
      <c r="D4" s="247"/>
      <c r="E4" s="247"/>
      <c r="F4" s="247"/>
      <c r="G4" s="247"/>
      <c r="H4" s="247"/>
      <c r="I4" s="248"/>
      <c r="J4" s="244" t="s">
        <v>118</v>
      </c>
    </row>
    <row r="5" spans="1:12" s="107" customFormat="1" ht="10.5" customHeight="1" thickBot="1">
      <c r="A5" s="245"/>
      <c r="B5" s="249"/>
      <c r="C5" s="250"/>
      <c r="D5" s="250"/>
      <c r="E5" s="250"/>
      <c r="F5" s="250"/>
      <c r="G5" s="250"/>
      <c r="H5" s="250"/>
      <c r="I5" s="251"/>
      <c r="J5" s="252"/>
    </row>
    <row r="6" spans="1:12" s="107" customFormat="1" ht="10.5" customHeight="1" thickTop="1">
      <c r="A6" s="156"/>
      <c r="B6" s="155"/>
      <c r="C6" s="153"/>
      <c r="D6" s="153"/>
      <c r="E6" s="154"/>
      <c r="F6" s="153"/>
      <c r="G6" s="154"/>
      <c r="H6" s="153"/>
      <c r="I6" s="152"/>
      <c r="J6" s="151"/>
    </row>
    <row r="7" spans="1:12" s="107" customFormat="1">
      <c r="A7" s="119"/>
      <c r="B7" s="118"/>
      <c r="C7" s="150" t="s">
        <v>117</v>
      </c>
      <c r="E7" s="109"/>
      <c r="G7" s="109"/>
      <c r="I7" s="108"/>
      <c r="J7" s="116"/>
    </row>
    <row r="8" spans="1:12" s="107" customFormat="1" ht="16.5" customHeight="1">
      <c r="A8" s="253">
        <f>E51</f>
        <v>3921912000</v>
      </c>
      <c r="B8" s="118"/>
      <c r="C8" s="254" t="s">
        <v>116</v>
      </c>
      <c r="D8" s="254"/>
      <c r="E8" s="254"/>
      <c r="F8" s="254"/>
      <c r="G8" s="254"/>
      <c r="H8" s="254"/>
      <c r="I8" s="149"/>
      <c r="J8" s="116"/>
    </row>
    <row r="9" spans="1:12" s="107" customFormat="1">
      <c r="A9" s="253"/>
      <c r="B9" s="118"/>
      <c r="C9" s="254"/>
      <c r="D9" s="254"/>
      <c r="E9" s="254"/>
      <c r="F9" s="254"/>
      <c r="G9" s="254"/>
      <c r="H9" s="254"/>
      <c r="I9" s="108"/>
      <c r="J9" s="116"/>
    </row>
    <row r="10" spans="1:12" s="107" customFormat="1" ht="9.75" customHeight="1">
      <c r="A10" s="119"/>
      <c r="B10" s="118"/>
      <c r="E10" s="109"/>
      <c r="G10" s="109"/>
      <c r="I10" s="108"/>
      <c r="J10" s="116"/>
    </row>
    <row r="11" spans="1:12" s="107" customFormat="1">
      <c r="A11" s="148"/>
      <c r="B11" s="118"/>
      <c r="C11" s="131" t="s">
        <v>115</v>
      </c>
      <c r="D11" s="131" t="s">
        <v>114</v>
      </c>
      <c r="E11" s="109"/>
      <c r="F11" s="109"/>
      <c r="G11" s="109"/>
      <c r="I11" s="108"/>
      <c r="J11" s="116"/>
      <c r="L11" s="141"/>
    </row>
    <row r="12" spans="1:12" s="107" customFormat="1" ht="7.5" customHeight="1">
      <c r="A12" s="119"/>
      <c r="B12" s="118"/>
      <c r="E12" s="109"/>
      <c r="G12" s="109"/>
      <c r="I12" s="108"/>
      <c r="J12" s="116"/>
      <c r="L12" s="141"/>
    </row>
    <row r="13" spans="1:12" s="107" customFormat="1" ht="27" customHeight="1">
      <c r="A13" s="119"/>
      <c r="B13" s="118"/>
      <c r="D13" s="147" t="s">
        <v>113</v>
      </c>
      <c r="E13" s="137" t="s">
        <v>112</v>
      </c>
      <c r="F13" s="130" t="s">
        <v>111</v>
      </c>
      <c r="G13" s="137"/>
      <c r="I13" s="108"/>
      <c r="J13" s="116"/>
      <c r="L13" s="141"/>
    </row>
    <row r="14" spans="1:12" s="107" customFormat="1" ht="9" customHeight="1">
      <c r="A14" s="119"/>
      <c r="B14" s="118"/>
      <c r="E14" s="109"/>
      <c r="G14" s="109"/>
      <c r="I14" s="108"/>
      <c r="J14" s="116"/>
      <c r="L14" s="141"/>
    </row>
    <row r="15" spans="1:12" s="107" customFormat="1" ht="17.25" thickBot="1">
      <c r="A15" s="119"/>
      <c r="B15" s="118"/>
      <c r="D15" s="146">
        <v>300000</v>
      </c>
      <c r="E15" s="109" t="s">
        <v>110</v>
      </c>
      <c r="F15" s="145">
        <v>12000</v>
      </c>
      <c r="G15" s="109" t="s">
        <v>92</v>
      </c>
      <c r="H15" s="144">
        <f>D15*F15</f>
        <v>3600000000</v>
      </c>
      <c r="I15" s="143"/>
      <c r="J15" s="142"/>
      <c r="L15" s="141"/>
    </row>
    <row r="16" spans="1:12" s="107" customFormat="1" ht="8.25" customHeight="1" thickTop="1">
      <c r="A16" s="119"/>
      <c r="B16" s="118"/>
      <c r="E16" s="109"/>
      <c r="G16" s="109"/>
      <c r="I16" s="108"/>
      <c r="J16" s="116"/>
      <c r="L16" s="141"/>
    </row>
    <row r="17" spans="1:12" s="107" customFormat="1">
      <c r="A17" s="119"/>
      <c r="B17" s="118"/>
      <c r="C17" s="131" t="s">
        <v>109</v>
      </c>
      <c r="D17" s="131" t="s">
        <v>108</v>
      </c>
      <c r="E17" s="109"/>
      <c r="G17" s="109"/>
      <c r="I17" s="108"/>
      <c r="J17" s="116"/>
      <c r="L17" s="141"/>
    </row>
    <row r="18" spans="1:12" s="107" customFormat="1" ht="9" customHeight="1">
      <c r="A18" s="119"/>
      <c r="B18" s="118"/>
      <c r="E18" s="109"/>
      <c r="G18" s="109"/>
      <c r="I18" s="108"/>
      <c r="J18" s="116"/>
      <c r="L18" s="141"/>
    </row>
    <row r="19" spans="1:12" s="107" customFormat="1">
      <c r="A19" s="119"/>
      <c r="B19" s="118"/>
      <c r="D19" s="130" t="s">
        <v>107</v>
      </c>
      <c r="E19" s="137" t="s">
        <v>106</v>
      </c>
      <c r="F19" s="130" t="s">
        <v>105</v>
      </c>
      <c r="G19" s="109" t="s">
        <v>104</v>
      </c>
      <c r="I19" s="108"/>
      <c r="J19" s="116"/>
    </row>
    <row r="20" spans="1:12" s="107" customFormat="1" ht="8.25" customHeight="1">
      <c r="A20" s="119"/>
      <c r="B20" s="118"/>
      <c r="E20" s="109"/>
      <c r="G20" s="109"/>
      <c r="I20" s="108"/>
      <c r="J20" s="116"/>
    </row>
    <row r="21" spans="1:12" s="107" customFormat="1">
      <c r="A21" s="119"/>
      <c r="B21" s="118"/>
      <c r="D21" s="140">
        <f>D15+H27+H39</f>
        <v>307800</v>
      </c>
      <c r="E21" s="109" t="s">
        <v>84</v>
      </c>
      <c r="F21" s="139">
        <v>0.01</v>
      </c>
      <c r="G21" s="109" t="s">
        <v>92</v>
      </c>
      <c r="H21" s="124">
        <f>D21*F21</f>
        <v>3078</v>
      </c>
      <c r="I21" s="136">
        <f>H21*F15</f>
        <v>36936000</v>
      </c>
      <c r="J21" s="116"/>
    </row>
    <row r="22" spans="1:12" s="107" customFormat="1" ht="8.25" customHeight="1">
      <c r="A22" s="119"/>
      <c r="B22" s="118"/>
      <c r="E22" s="109"/>
      <c r="G22" s="109"/>
      <c r="I22" s="108"/>
      <c r="J22" s="116"/>
    </row>
    <row r="23" spans="1:12" s="107" customFormat="1">
      <c r="A23" s="119"/>
      <c r="B23" s="118"/>
      <c r="C23" s="131" t="s">
        <v>103</v>
      </c>
      <c r="D23" s="131" t="s">
        <v>102</v>
      </c>
      <c r="E23" s="109"/>
      <c r="G23" s="109"/>
      <c r="I23" s="108"/>
      <c r="J23" s="116"/>
    </row>
    <row r="24" spans="1:12" s="107" customFormat="1" ht="8.25" customHeight="1">
      <c r="A24" s="119"/>
      <c r="B24" s="118"/>
      <c r="E24" s="109"/>
      <c r="G24" s="109"/>
      <c r="I24" s="108"/>
      <c r="J24" s="116"/>
    </row>
    <row r="25" spans="1:12" s="107" customFormat="1">
      <c r="A25" s="119"/>
      <c r="B25" s="118"/>
      <c r="D25" s="130" t="s">
        <v>101</v>
      </c>
      <c r="E25" s="137"/>
      <c r="F25" s="130"/>
      <c r="G25" s="109"/>
      <c r="I25" s="108"/>
      <c r="J25" s="116"/>
    </row>
    <row r="26" spans="1:12" s="107" customFormat="1" ht="9" customHeight="1">
      <c r="A26" s="119"/>
      <c r="B26" s="118"/>
      <c r="E26" s="109"/>
      <c r="G26" s="109"/>
      <c r="I26" s="108"/>
      <c r="J26" s="116"/>
    </row>
    <row r="27" spans="1:12" s="107" customFormat="1" ht="19.5" customHeight="1">
      <c r="A27" s="119"/>
      <c r="B27" s="118"/>
      <c r="D27" s="135">
        <f>D15</f>
        <v>300000</v>
      </c>
      <c r="E27" s="109" t="s">
        <v>100</v>
      </c>
      <c r="F27" s="134">
        <v>0.01</v>
      </c>
      <c r="G27" s="109" t="s">
        <v>92</v>
      </c>
      <c r="H27" s="124">
        <f>D27*F27</f>
        <v>3000</v>
      </c>
      <c r="I27" s="123">
        <f>H27*F15</f>
        <v>36000000</v>
      </c>
      <c r="J27" s="116"/>
    </row>
    <row r="28" spans="1:12" s="107" customFormat="1" ht="9" customHeight="1">
      <c r="A28" s="119"/>
      <c r="B28" s="118"/>
      <c r="E28" s="109"/>
      <c r="G28" s="109"/>
      <c r="I28" s="108"/>
      <c r="J28" s="116"/>
    </row>
    <row r="29" spans="1:12" s="107" customFormat="1">
      <c r="A29" s="119"/>
      <c r="B29" s="118"/>
      <c r="C29" s="131" t="s">
        <v>99</v>
      </c>
      <c r="D29" s="131" t="s">
        <v>98</v>
      </c>
      <c r="E29" s="109"/>
      <c r="G29" s="109"/>
      <c r="I29" s="108"/>
      <c r="J29" s="116"/>
      <c r="L29" s="138"/>
    </row>
    <row r="30" spans="1:12" s="107" customFormat="1" ht="6.75" customHeight="1">
      <c r="A30" s="119"/>
      <c r="B30" s="118"/>
      <c r="E30" s="109"/>
      <c r="G30" s="109"/>
      <c r="I30" s="108"/>
      <c r="J30" s="116"/>
    </row>
    <row r="31" spans="1:12" s="107" customFormat="1">
      <c r="A31" s="119"/>
      <c r="B31" s="118"/>
      <c r="D31" s="130" t="s">
        <v>97</v>
      </c>
      <c r="E31" s="137"/>
      <c r="F31" s="130"/>
      <c r="G31" s="109"/>
      <c r="I31" s="108"/>
      <c r="J31" s="116"/>
    </row>
    <row r="32" spans="1:12" s="107" customFormat="1" ht="8.25" customHeight="1">
      <c r="A32" s="119"/>
      <c r="B32" s="118"/>
      <c r="E32" s="109"/>
      <c r="G32" s="109"/>
      <c r="I32" s="108"/>
      <c r="J32" s="116"/>
    </row>
    <row r="33" spans="1:10" s="107" customFormat="1">
      <c r="A33" s="119"/>
      <c r="B33" s="118"/>
      <c r="D33" s="135">
        <f>D15+H27+H39</f>
        <v>307800</v>
      </c>
      <c r="E33" s="127" t="s">
        <v>84</v>
      </c>
      <c r="F33" s="134">
        <v>0.02</v>
      </c>
      <c r="G33" s="109" t="s">
        <v>96</v>
      </c>
      <c r="H33" s="124">
        <f>D33*F33</f>
        <v>6156</v>
      </c>
      <c r="I33" s="136">
        <f>H33*F15</f>
        <v>73872000</v>
      </c>
      <c r="J33" s="116"/>
    </row>
    <row r="34" spans="1:10" s="107" customFormat="1" ht="8.25" customHeight="1">
      <c r="A34" s="119"/>
      <c r="B34" s="118"/>
      <c r="E34" s="109"/>
      <c r="G34" s="109"/>
      <c r="I34" s="108"/>
      <c r="J34" s="116"/>
    </row>
    <row r="35" spans="1:10" s="107" customFormat="1">
      <c r="A35" s="119"/>
      <c r="B35" s="118"/>
      <c r="C35" s="131" t="s">
        <v>95</v>
      </c>
      <c r="D35" s="131" t="s">
        <v>94</v>
      </c>
      <c r="E35" s="109"/>
      <c r="G35" s="109"/>
      <c r="I35" s="108"/>
      <c r="J35" s="116"/>
    </row>
    <row r="36" spans="1:10" s="107" customFormat="1" ht="6" customHeight="1">
      <c r="A36" s="119"/>
      <c r="B36" s="118"/>
      <c r="E36" s="109"/>
      <c r="G36" s="109"/>
      <c r="I36" s="108"/>
      <c r="J36" s="116"/>
    </row>
    <row r="37" spans="1:10" s="107" customFormat="1">
      <c r="A37" s="119"/>
      <c r="B37" s="118"/>
      <c r="D37" s="130" t="s">
        <v>93</v>
      </c>
      <c r="E37" s="137"/>
      <c r="G37" s="109"/>
      <c r="I37" s="108"/>
      <c r="J37" s="116"/>
    </row>
    <row r="38" spans="1:10" s="107" customFormat="1" ht="9.75" customHeight="1">
      <c r="A38" s="119"/>
      <c r="B38" s="118"/>
      <c r="E38" s="109"/>
      <c r="G38" s="109"/>
      <c r="I38" s="108"/>
      <c r="J38" s="116"/>
    </row>
    <row r="39" spans="1:10" s="107" customFormat="1">
      <c r="A39" s="119"/>
      <c r="B39" s="118"/>
      <c r="D39" s="135">
        <f>D15</f>
        <v>300000</v>
      </c>
      <c r="E39" s="127" t="s">
        <v>84</v>
      </c>
      <c r="F39" s="134">
        <v>1.6E-2</v>
      </c>
      <c r="G39" s="109" t="s">
        <v>92</v>
      </c>
      <c r="H39" s="124">
        <f>D39*F39</f>
        <v>4800</v>
      </c>
      <c r="I39" s="136">
        <f>H39*F15</f>
        <v>57600000</v>
      </c>
      <c r="J39" s="116"/>
    </row>
    <row r="40" spans="1:10" s="107" customFormat="1" ht="9.75" customHeight="1">
      <c r="A40" s="119"/>
      <c r="B40" s="118"/>
      <c r="E40" s="109"/>
      <c r="G40" s="109"/>
      <c r="I40" s="108"/>
      <c r="J40" s="116"/>
    </row>
    <row r="41" spans="1:10" s="107" customFormat="1">
      <c r="A41" s="119"/>
      <c r="B41" s="118"/>
      <c r="C41" s="131" t="s">
        <v>91</v>
      </c>
      <c r="D41" s="131" t="s">
        <v>90</v>
      </c>
      <c r="E41" s="109"/>
      <c r="G41" s="109"/>
      <c r="I41" s="108"/>
      <c r="J41" s="116"/>
    </row>
    <row r="42" spans="1:10" s="107" customFormat="1" ht="18.75" customHeight="1">
      <c r="A42" s="119"/>
      <c r="B42" s="118"/>
      <c r="D42" s="130" t="s">
        <v>89</v>
      </c>
      <c r="E42" s="109"/>
      <c r="G42" s="109"/>
      <c r="I42" s="108"/>
      <c r="J42" s="116"/>
    </row>
    <row r="43" spans="1:10" s="107" customFormat="1" ht="18.75" customHeight="1">
      <c r="A43" s="119"/>
      <c r="B43" s="118"/>
      <c r="D43" s="135">
        <f>D15+H27+H39</f>
        <v>307800</v>
      </c>
      <c r="E43" s="109" t="s">
        <v>88</v>
      </c>
      <c r="F43" s="134">
        <v>0.02</v>
      </c>
      <c r="G43" s="109"/>
      <c r="H43" s="124">
        <f>D43*F43</f>
        <v>6156</v>
      </c>
      <c r="I43" s="123">
        <f>H43*F15</f>
        <v>73872000</v>
      </c>
      <c r="J43" s="116"/>
    </row>
    <row r="44" spans="1:10" s="107" customFormat="1" ht="9.75" customHeight="1">
      <c r="A44" s="119"/>
      <c r="B44" s="118"/>
      <c r="D44" s="133"/>
      <c r="E44" s="127"/>
      <c r="F44" s="127"/>
      <c r="G44" s="125"/>
      <c r="H44" s="129"/>
      <c r="I44" s="108"/>
      <c r="J44" s="116"/>
    </row>
    <row r="45" spans="1:10" s="107" customFormat="1">
      <c r="A45" s="119"/>
      <c r="B45" s="118"/>
      <c r="C45" s="131" t="s">
        <v>87</v>
      </c>
      <c r="D45" s="132" t="s">
        <v>86</v>
      </c>
      <c r="E45" s="127"/>
      <c r="F45" s="127"/>
      <c r="G45" s="125"/>
      <c r="H45" s="129"/>
      <c r="I45" s="108"/>
      <c r="J45" s="116"/>
    </row>
    <row r="46" spans="1:10" s="107" customFormat="1">
      <c r="A46" s="119"/>
      <c r="B46" s="118"/>
      <c r="C46" s="131"/>
      <c r="D46" s="130" t="s">
        <v>85</v>
      </c>
      <c r="E46" s="127"/>
      <c r="F46" s="127"/>
      <c r="G46" s="125"/>
      <c r="H46" s="129"/>
      <c r="I46" s="108"/>
      <c r="J46" s="116"/>
    </row>
    <row r="47" spans="1:10" s="107" customFormat="1">
      <c r="A47" s="119"/>
      <c r="B47" s="118"/>
      <c r="D47" s="128">
        <f>D15+H27</f>
        <v>303000</v>
      </c>
      <c r="E47" s="127" t="s">
        <v>84</v>
      </c>
      <c r="F47" s="126">
        <v>1.2E-2</v>
      </c>
      <c r="G47" s="125"/>
      <c r="H47" s="124">
        <f>D47*F47</f>
        <v>3636</v>
      </c>
      <c r="I47" s="123">
        <f>H47*F15</f>
        <v>43632000</v>
      </c>
      <c r="J47" s="116"/>
    </row>
    <row r="48" spans="1:10" s="107" customFormat="1" ht="9" customHeight="1">
      <c r="A48" s="119"/>
      <c r="B48" s="118"/>
      <c r="E48" s="109"/>
      <c r="G48" s="109"/>
      <c r="I48" s="108"/>
      <c r="J48" s="116"/>
    </row>
    <row r="49" spans="1:10" s="107" customFormat="1">
      <c r="A49" s="119"/>
      <c r="B49" s="118"/>
      <c r="C49" s="122" t="s">
        <v>83</v>
      </c>
      <c r="E49" s="109"/>
      <c r="G49" s="109"/>
      <c r="I49" s="108"/>
      <c r="J49" s="116"/>
    </row>
    <row r="50" spans="1:10" s="107" customFormat="1" ht="9" customHeight="1" thickBot="1">
      <c r="A50" s="119"/>
      <c r="B50" s="118"/>
      <c r="E50" s="109"/>
      <c r="G50" s="109"/>
      <c r="I50" s="108"/>
      <c r="J50" s="116"/>
    </row>
    <row r="51" spans="1:10" s="107" customFormat="1" ht="17.25" thickBot="1">
      <c r="A51" s="119"/>
      <c r="B51" s="118"/>
      <c r="D51" s="121">
        <f>D15+H21+H27+H33+H39+H43+H47</f>
        <v>326826</v>
      </c>
      <c r="E51" s="255">
        <f>D51*F15</f>
        <v>3921912000</v>
      </c>
      <c r="F51" s="256"/>
      <c r="G51" s="257"/>
      <c r="I51" s="108"/>
      <c r="J51" s="116"/>
    </row>
    <row r="52" spans="1:10" s="107" customFormat="1" ht="8.25" customHeight="1">
      <c r="A52" s="119"/>
      <c r="B52" s="118"/>
      <c r="E52" s="109"/>
      <c r="G52" s="109"/>
      <c r="I52" s="108"/>
      <c r="J52" s="116"/>
    </row>
    <row r="53" spans="1:10" s="107" customFormat="1">
      <c r="A53" s="119"/>
      <c r="B53" s="118"/>
      <c r="C53" s="107" t="s">
        <v>82</v>
      </c>
      <c r="E53" s="109" t="s">
        <v>81</v>
      </c>
      <c r="F53" s="107" t="s">
        <v>80</v>
      </c>
      <c r="G53" s="109"/>
      <c r="I53" s="120">
        <f>F15</f>
        <v>12000</v>
      </c>
      <c r="J53" s="116"/>
    </row>
    <row r="54" spans="1:10" s="107" customFormat="1">
      <c r="A54" s="119"/>
      <c r="B54" s="118"/>
      <c r="D54" s="241"/>
      <c r="E54" s="241"/>
      <c r="F54" s="241"/>
      <c r="G54" s="109" t="s">
        <v>79</v>
      </c>
      <c r="H54" s="117"/>
      <c r="I54" s="108"/>
      <c r="J54" s="116"/>
    </row>
    <row r="55" spans="1:10" s="107" customFormat="1" ht="17.25" thickBot="1">
      <c r="A55" s="115"/>
      <c r="B55" s="114"/>
      <c r="C55" s="112"/>
      <c r="D55" s="112"/>
      <c r="E55" s="113"/>
      <c r="F55" s="112"/>
      <c r="G55" s="113"/>
      <c r="H55" s="112"/>
      <c r="I55" s="111"/>
      <c r="J55" s="110"/>
    </row>
    <row r="56" spans="1:10" s="107" customFormat="1">
      <c r="E56" s="109"/>
      <c r="G56" s="109"/>
      <c r="I56" s="108"/>
    </row>
  </sheetData>
  <mergeCells count="9">
    <mergeCell ref="D54:F54"/>
    <mergeCell ref="A1:J1"/>
    <mergeCell ref="A2:J2"/>
    <mergeCell ref="A4:A5"/>
    <mergeCell ref="B4:I5"/>
    <mergeCell ref="J4:J5"/>
    <mergeCell ref="A8:A9"/>
    <mergeCell ref="C8:H9"/>
    <mergeCell ref="E51:G51"/>
  </mergeCells>
  <phoneticPr fontId="7" type="noConversion"/>
  <pageMargins left="0.70866141732283472" right="0.6692913385826772" top="0.74803149606299213" bottom="0.74803149606299213" header="0.31496062992125984" footer="0.31496062992125984"/>
  <pageSetup paperSize="9" scale="91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3"/>
  <sheetViews>
    <sheetView view="pageBreakPreview" zoomScale="115" zoomScaleNormal="70" zoomScaleSheetLayoutView="115" workbookViewId="0">
      <selection sqref="A1:G1"/>
    </sheetView>
  </sheetViews>
  <sheetFormatPr defaultColWidth="8.87890625" defaultRowHeight="16.899999999999999"/>
  <cols>
    <col min="1" max="1" width="8.87890625" style="163"/>
    <col min="2" max="2" width="25" style="163" customWidth="1"/>
    <col min="3" max="3" width="12.64453125" style="163" customWidth="1"/>
    <col min="4" max="4" width="13.87890625" style="163" customWidth="1"/>
    <col min="5" max="5" width="12.234375" style="163" customWidth="1"/>
    <col min="6" max="6" width="13.1171875" style="163" customWidth="1"/>
    <col min="7" max="7" width="11.3515625" style="163" customWidth="1"/>
    <col min="8" max="8" width="15.234375" style="163" customWidth="1"/>
    <col min="9" max="9" width="6.3515625" style="163" bestFit="1" customWidth="1"/>
    <col min="10" max="10" width="8.87890625" style="163"/>
    <col min="11" max="11" width="9.234375" style="163" customWidth="1"/>
    <col min="12" max="16384" width="8.87890625" style="163"/>
  </cols>
  <sheetData>
    <row r="1" spans="1:10" ht="42" customHeight="1">
      <c r="A1" s="258" t="s">
        <v>167</v>
      </c>
      <c r="B1" s="259"/>
      <c r="C1" s="259"/>
      <c r="D1" s="259"/>
      <c r="E1" s="259"/>
      <c r="F1" s="259"/>
      <c r="G1" s="260"/>
      <c r="H1" s="162"/>
      <c r="I1" s="162"/>
    </row>
    <row r="2" spans="1:10" ht="21.75" customHeight="1">
      <c r="A2" s="164" t="s">
        <v>126</v>
      </c>
      <c r="B2" s="165"/>
      <c r="C2" s="166" t="s">
        <v>127</v>
      </c>
      <c r="D2" s="165"/>
      <c r="E2" s="166" t="s">
        <v>128</v>
      </c>
      <c r="F2" s="261"/>
      <c r="G2" s="262"/>
    </row>
    <row r="3" spans="1:10" ht="24.75" customHeight="1">
      <c r="A3" s="164" t="s">
        <v>129</v>
      </c>
      <c r="B3" s="165"/>
      <c r="C3" s="166" t="s">
        <v>130</v>
      </c>
      <c r="D3" s="165"/>
      <c r="E3" s="166" t="s">
        <v>131</v>
      </c>
      <c r="F3" s="261"/>
      <c r="G3" s="262"/>
    </row>
    <row r="4" spans="1:10" ht="22.5" customHeight="1">
      <c r="A4" s="263" t="s">
        <v>132</v>
      </c>
      <c r="B4" s="166" t="s">
        <v>133</v>
      </c>
      <c r="C4" s="264"/>
      <c r="D4" s="265"/>
      <c r="E4" s="265"/>
      <c r="F4" s="265"/>
      <c r="G4" s="266"/>
    </row>
    <row r="5" spans="1:10" ht="22.5" customHeight="1">
      <c r="A5" s="263"/>
      <c r="B5" s="166" t="s">
        <v>134</v>
      </c>
      <c r="C5" s="264"/>
      <c r="D5" s="265"/>
      <c r="E5" s="265"/>
      <c r="F5" s="265"/>
      <c r="G5" s="266"/>
    </row>
    <row r="6" spans="1:10" ht="23.25" customHeight="1">
      <c r="A6" s="164" t="s">
        <v>135</v>
      </c>
      <c r="B6" s="167" t="s">
        <v>136</v>
      </c>
      <c r="C6" s="267"/>
      <c r="D6" s="268"/>
      <c r="E6" s="268"/>
      <c r="F6" s="268"/>
      <c r="G6" s="269"/>
    </row>
    <row r="7" spans="1:10" ht="33.75" customHeight="1">
      <c r="A7" s="164" t="s">
        <v>137</v>
      </c>
      <c r="B7" s="168" t="s">
        <v>138</v>
      </c>
      <c r="C7" s="169"/>
      <c r="D7" s="167" t="s">
        <v>139</v>
      </c>
      <c r="E7" s="169"/>
      <c r="F7" s="170" t="s">
        <v>140</v>
      </c>
      <c r="G7" s="171"/>
    </row>
    <row r="8" spans="1:10" ht="47.25" customHeight="1">
      <c r="A8" s="164" t="s">
        <v>141</v>
      </c>
      <c r="B8" s="170" t="s">
        <v>179</v>
      </c>
      <c r="C8" s="172"/>
      <c r="D8" s="168" t="s">
        <v>142</v>
      </c>
      <c r="E8" s="172"/>
      <c r="F8" s="170" t="s">
        <v>140</v>
      </c>
      <c r="G8" s="171"/>
    </row>
    <row r="9" spans="1:10" ht="16.5" customHeight="1">
      <c r="A9" s="270" t="s">
        <v>143</v>
      </c>
      <c r="B9" s="173" t="s">
        <v>144</v>
      </c>
      <c r="C9" s="173" t="s">
        <v>145</v>
      </c>
      <c r="D9" s="174" t="s">
        <v>146</v>
      </c>
      <c r="E9" s="173" t="s">
        <v>147</v>
      </c>
      <c r="F9" s="173" t="s">
        <v>148</v>
      </c>
      <c r="G9" s="175" t="s">
        <v>149</v>
      </c>
    </row>
    <row r="10" spans="1:10">
      <c r="A10" s="270"/>
      <c r="B10" s="176"/>
      <c r="C10" s="176"/>
      <c r="D10" s="176"/>
      <c r="E10" s="176"/>
      <c r="F10" s="176"/>
      <c r="G10" s="177"/>
    </row>
    <row r="11" spans="1:10">
      <c r="A11" s="270"/>
      <c r="B11" s="176"/>
      <c r="C11" s="176"/>
      <c r="D11" s="176"/>
      <c r="E11" s="176"/>
      <c r="F11" s="176"/>
      <c r="G11" s="177"/>
    </row>
    <row r="12" spans="1:10">
      <c r="A12" s="270"/>
      <c r="B12" s="178"/>
      <c r="C12" s="178"/>
      <c r="D12" s="178"/>
      <c r="E12" s="178"/>
      <c r="F12" s="178"/>
      <c r="G12" s="179"/>
    </row>
    <row r="13" spans="1:10">
      <c r="A13" s="270"/>
      <c r="B13" s="178"/>
      <c r="C13" s="178"/>
      <c r="D13" s="178"/>
      <c r="E13" s="178"/>
      <c r="F13" s="178"/>
      <c r="G13" s="179"/>
    </row>
    <row r="14" spans="1:10">
      <c r="A14" s="270"/>
      <c r="B14" s="271" t="s">
        <v>150</v>
      </c>
      <c r="C14" s="272"/>
      <c r="D14" s="272"/>
      <c r="E14" s="272"/>
      <c r="F14" s="273"/>
      <c r="G14" s="180"/>
    </row>
    <row r="15" spans="1:10" ht="16.5" customHeight="1">
      <c r="A15" s="274" t="s">
        <v>151</v>
      </c>
      <c r="B15" s="181" t="s">
        <v>152</v>
      </c>
      <c r="C15" s="181" t="s">
        <v>146</v>
      </c>
      <c r="D15" s="182" t="s">
        <v>147</v>
      </c>
      <c r="E15" s="181" t="s">
        <v>153</v>
      </c>
      <c r="F15" s="277" t="s">
        <v>154</v>
      </c>
      <c r="G15" s="278"/>
      <c r="I15" s="183" t="s">
        <v>154</v>
      </c>
      <c r="J15" s="183" t="s">
        <v>155</v>
      </c>
    </row>
    <row r="16" spans="1:10">
      <c r="A16" s="275"/>
      <c r="B16" s="279" t="s">
        <v>156</v>
      </c>
      <c r="C16" s="184"/>
      <c r="D16" s="184"/>
      <c r="E16" s="184"/>
      <c r="F16" s="282"/>
      <c r="G16" s="283"/>
      <c r="H16" s="185"/>
      <c r="I16" s="186" t="s">
        <v>157</v>
      </c>
      <c r="J16" s="210">
        <f>'차량 정산 신청서【엑셀 4】'!L7</f>
        <v>11.97</v>
      </c>
    </row>
    <row r="17" spans="1:10">
      <c r="A17" s="275"/>
      <c r="B17" s="280"/>
      <c r="C17" s="181" t="s">
        <v>158</v>
      </c>
      <c r="D17" s="182" t="s">
        <v>159</v>
      </c>
      <c r="E17" s="277" t="s">
        <v>160</v>
      </c>
      <c r="F17" s="284"/>
      <c r="G17" s="278"/>
      <c r="I17" s="186" t="s">
        <v>161</v>
      </c>
      <c r="J17" s="210">
        <f>'차량 정산 신청서【엑셀 4】'!L8</f>
        <v>12.52</v>
      </c>
    </row>
    <row r="18" spans="1:10" ht="17.25" thickBot="1">
      <c r="A18" s="276"/>
      <c r="B18" s="281"/>
      <c r="C18" s="187"/>
      <c r="D18" s="188"/>
      <c r="E18" s="285"/>
      <c r="F18" s="286"/>
      <c r="G18" s="287"/>
      <c r="I18" s="186" t="s">
        <v>162</v>
      </c>
      <c r="J18" s="210">
        <f>'차량 정산 신청서【엑셀 4】'!L9</f>
        <v>8.83</v>
      </c>
    </row>
    <row r="19" spans="1:10" ht="30.75" customHeight="1" thickBot="1">
      <c r="A19" s="291" t="s">
        <v>163</v>
      </c>
      <c r="B19" s="292"/>
      <c r="C19" s="293"/>
      <c r="D19" s="293"/>
      <c r="E19" s="293"/>
      <c r="F19" s="293"/>
      <c r="G19" s="294"/>
    </row>
    <row r="20" spans="1:10" ht="31.5" customHeight="1" thickBot="1">
      <c r="A20" s="295" t="s">
        <v>164</v>
      </c>
      <c r="B20" s="296"/>
      <c r="C20" s="296"/>
      <c r="D20" s="296"/>
      <c r="E20" s="297"/>
      <c r="F20" s="298">
        <f>C6+C7+E8+G14+E18</f>
        <v>0</v>
      </c>
      <c r="G20" s="299"/>
    </row>
    <row r="21" spans="1:10" ht="54" customHeight="1">
      <c r="A21" s="300" t="s">
        <v>165</v>
      </c>
      <c r="B21" s="301"/>
      <c r="C21" s="301"/>
      <c r="D21" s="301"/>
      <c r="E21" s="301"/>
      <c r="F21" s="301"/>
      <c r="G21" s="302"/>
    </row>
    <row r="22" spans="1:10" ht="105" customHeight="1">
      <c r="A22" s="303" t="s">
        <v>166</v>
      </c>
      <c r="B22" s="304"/>
      <c r="C22" s="304"/>
      <c r="D22" s="304"/>
      <c r="E22" s="304"/>
      <c r="F22" s="304"/>
      <c r="G22" s="305"/>
    </row>
    <row r="23" spans="1:10" ht="88.5" customHeight="1" thickBot="1">
      <c r="A23" s="288" t="s">
        <v>168</v>
      </c>
      <c r="B23" s="289"/>
      <c r="C23" s="289"/>
      <c r="D23" s="289"/>
      <c r="E23" s="289"/>
      <c r="F23" s="289"/>
      <c r="G23" s="290"/>
    </row>
  </sheetData>
  <mergeCells count="22">
    <mergeCell ref="A23:G23"/>
    <mergeCell ref="A19:B19"/>
    <mergeCell ref="C19:G19"/>
    <mergeCell ref="A20:E20"/>
    <mergeCell ref="F20:G20"/>
    <mergeCell ref="A21:G21"/>
    <mergeCell ref="A22:G22"/>
    <mergeCell ref="C6:G6"/>
    <mergeCell ref="A9:A14"/>
    <mergeCell ref="B14:F14"/>
    <mergeCell ref="A15:A18"/>
    <mergeCell ref="F15:G15"/>
    <mergeCell ref="B16:B18"/>
    <mergeCell ref="F16:G16"/>
    <mergeCell ref="E17:G17"/>
    <mergeCell ref="E18:G18"/>
    <mergeCell ref="A1:G1"/>
    <mergeCell ref="F2:G2"/>
    <mergeCell ref="F3:G3"/>
    <mergeCell ref="A4:A5"/>
    <mergeCell ref="C4:G4"/>
    <mergeCell ref="C5:G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3</vt:i4>
      </vt:variant>
    </vt:vector>
  </HeadingPairs>
  <TitlesOfParts>
    <vt:vector size="9" baseType="lpstr">
      <vt:lpstr>인건비명세서【엑셀 1】</vt:lpstr>
      <vt:lpstr>물품관리대장【엑셀 2】</vt:lpstr>
      <vt:lpstr>지급명세서【엑셀 3】</vt:lpstr>
      <vt:lpstr>차량 정산 신청서【엑셀 4】</vt:lpstr>
      <vt:lpstr>구매요청금액 산출근거【엑셀 5】</vt:lpstr>
      <vt:lpstr>여비정산신청서【엑셀 6】</vt:lpstr>
      <vt:lpstr>'여비정산신청서【엑셀 6】'!Print_Area</vt:lpstr>
      <vt:lpstr>'차량 정산 신청서【엑셀 4】'!Print_Area</vt:lpstr>
      <vt:lpstr>'지급명세서【엑셀 3】'!Print_Titles</vt:lpstr>
    </vt:vector>
  </TitlesOfParts>
  <Company>Your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Name</dc:creator>
  <cp:lastModifiedBy>user</cp:lastModifiedBy>
  <cp:lastPrinted>2020-11-30T06:09:22Z</cp:lastPrinted>
  <dcterms:created xsi:type="dcterms:W3CDTF">2005-06-23T08:04:22Z</dcterms:created>
  <dcterms:modified xsi:type="dcterms:W3CDTF">2024-06-19T08:08:58Z</dcterms:modified>
</cp:coreProperties>
</file>